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72.21.0.3\共有フォルダ\環境水道課\環境下水道課\★経営比較分析表◆H27年度から\〆2.7【依頼（2月8日〆）】令和２年度決算「経営比較分析表」の分析等について\"/>
    </mc:Choice>
  </mc:AlternateContent>
  <workbookProtection workbookAlgorithmName="SHA-512" workbookHashValue="XE+a5m/jxYHsrVLlv+1S4mbn0+UzxB2kVuLKJl/TcIDj8H6CdeUrTCNyudSiaPduhIFZinDl7f0Yq4iN6SIUyw==" workbookSaltValue="h4QUjiAIN3DuluNHFZ0N4w==" workbookSpinCount="100000" lockStructure="1"/>
  <bookViews>
    <workbookView xWindow="0" yWindow="0" windowWidth="15360" windowHeight="763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T6" i="5"/>
  <c r="AT8" i="4" s="1"/>
  <c r="S6" i="5"/>
  <c r="R6" i="5"/>
  <c r="Q6" i="5"/>
  <c r="P6" i="5"/>
  <c r="P10" i="4" s="1"/>
  <c r="O6" i="5"/>
  <c r="N6" i="5"/>
  <c r="M6" i="5"/>
  <c r="L6" i="5"/>
  <c r="W8" i="4" s="1"/>
  <c r="K6" i="5"/>
  <c r="J6" i="5"/>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I86" i="4"/>
  <c r="E86" i="4"/>
  <c r="AT10" i="4"/>
  <c r="AL10" i="4"/>
  <c r="AD10" i="4"/>
  <c r="W10" i="4"/>
  <c r="I10" i="4"/>
  <c r="B10" i="4"/>
  <c r="BB8" i="4"/>
  <c r="AL8" i="4"/>
  <c r="AD8" i="4"/>
  <c r="P8" i="4"/>
  <c r="I8" i="4"/>
  <c r="B8" i="4"/>
</calcChain>
</file>

<file path=xl/sharedStrings.xml><?xml version="1.0" encoding="utf-8"?>
<sst xmlns="http://schemas.openxmlformats.org/spreadsheetml/2006/main" count="247" uniqueCount="119">
  <si>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</si>
  <si>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</si>
  <si>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</si>
  <si>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</si>
  <si>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</si>
  <si>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</si>
  <si>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</si>
  <si>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</si>
  <si>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</si>
  <si>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</si>
  <si>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</si>
  <si>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</si>
  <si>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</si>
  <si>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</si>
  <si>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</si>
  <si>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</si>
  <si>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</si>
  <si>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</si>
  <si>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</si>
  <si>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</si>
  <si>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</si>
  <si>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</si>
  <si>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</si>
  <si>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</si>
  <si>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</si>
  <si>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</si>
  <si>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</si>
  <si>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</si>
  <si>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</si>
  <si>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</si>
  <si>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</si>
  <si>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</si>
  <si>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</si>
  <si>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</si>
  <si>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</si>
  <si>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</si>
  <si>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</si>
  <si>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</si>
  <si>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</si>
  <si>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</si>
  <si>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</si>
  <si>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</si>
  <si>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</si>
  <si>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</si>
  <si>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</si>
  <si>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</si>
  <si>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</si>
  <si>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</si>
  <si>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</si>
  <si>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</si>
  <si>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</si>
  <si>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</si>
  <si>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</si>
  <si>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</si>
  <si>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</si>
  <si>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</si>
  <si>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</si>
  <si>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</si>
  <si>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</si>
  <si>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</si>
  <si>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</si>
  <si>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</si>
  <si>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</si>
  <si>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</si>
  <si>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</si>
  <si>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</si>
  <si>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</si>
  <si>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</si>
  <si>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</si>
  <si>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</si>
  <si>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</si>
  <si>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</si>
  <si>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</si>
  <si>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</si>
  <si>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</si>
  <si>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</si>
  <si>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</si>
  <si>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</si>
  <si>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</si>
  <si>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</si>
  <si>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</si>
  <si>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</si>
  <si>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</si>
  <si>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</si>
  <si>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</si>
  <si>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</si>
  <si>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</si>
  <si>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</si>
  <si>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</si>
  <si>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</si>
  <si>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</si>
  <si>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</si>
  <si>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</si>
  <si>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</si>
  <si>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</si>
  <si>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</si>
  <si>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</si>
  <si>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佐賀県　嬉野市</t>
  </si>
  <si>
    <t>法非適用</t>
  </si>
  <si>
    <t>下水道事業</t>
  </si>
  <si>
    <t>特定地域生活排水処理</t>
  </si>
  <si>
    <t>K3</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</si>
  <si>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</si>
  <si>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</si>
  <si>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</si>
  <si>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</si>
  <si>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</si>
  <si>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</si>
  <si>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</si>
  <si>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</si>
  <si>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</si>
  <si>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</si>
  <si>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</si>
  <si>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</si>
  <si>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</si>
  <si>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</si>
  <si>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平成27年度より整備を行っており、新規施設の老朽化はまだ発生していないが、帰属物件の浄化槽の良好な管理には注意が必要である。</t>
    <phoneticPr fontId="4"/>
  </si>
  <si>
    <t>事業開始から5年が経過したがまだまだ整備中であるため、水洗化率が類似団体と比較して数値が低いので加入促進を図る必要がある。
　現在は、他会計からの繰入金は少ないが、今後の社会情勢の変化や財政状況に応じて使用料の改定を検討し、安定した健全経営を目指す。浄化槽や制度の利点を周知しながら、住民の衛生的な生活環境や水環境を守るため、事業を推進する。</t>
    <rPh sb="27" eb="30">
      <t>スイセンカ</t>
    </rPh>
    <rPh sb="30" eb="31">
      <t>リツ</t>
    </rPh>
    <rPh sb="44" eb="45">
      <t>ヒク</t>
    </rPh>
    <rPh sb="48" eb="50">
      <t>カニュウ</t>
    </rPh>
    <rPh sb="50" eb="52">
      <t>ソクシン</t>
    </rPh>
    <rPh sb="53" eb="54">
      <t>ハカ</t>
    </rPh>
    <rPh sb="55" eb="57">
      <t>ヒツヨウ</t>
    </rPh>
    <phoneticPr fontId="4"/>
  </si>
  <si>
    <t>①収益的収支比率
令和2年度の収益的収支比率は85.60％であり赤字となっている。使用料以外の収入（一般会計繰入金）に依存しているため、料金の見直しも含め経営改善を図っていく。また、昨年度より収益的収支比率が減少しているのは公営企業会計移行に伴う委託料の支払いが原因であり一時的なものである。
⑤経費回収率
経費回収率は41.08％で、使用料以外（一般会計繰入金）から賄っているのが現状である。使用料が適切であるか見直す必要がある。
⑥汚水処理原価
類似団体と比較して高くなっているが、事業進捗に伴う有収水量の増加により、改善が見込まれる。前年度より維持管理委託費が増加している。今後も維持管理費等の見直しを行い汚水処理原価を低くしていく必要がある。
⑦施設利用率は、類似団体を弱冠下回っているが、事業進捗により改善が見込まれる。今後、処理施設の利用状況を考える必要がある。
⑧水洗化率は整備中の事業であるため、平均値と比べると低い水準となっている。</t>
    <rPh sb="1" eb="3">
      <t>シュウエキ</t>
    </rPh>
    <rPh sb="3" eb="4">
      <t>テキ</t>
    </rPh>
    <rPh sb="4" eb="6">
      <t>シュウシ</t>
    </rPh>
    <rPh sb="6" eb="8">
      <t>ヒリツ</t>
    </rPh>
    <rPh sb="96" eb="99">
      <t>シュウエキテキ</t>
    </rPh>
    <rPh sb="99" eb="101">
      <t>シュウシ</t>
    </rPh>
    <rPh sb="101" eb="103">
      <t>ヒリツ</t>
    </rPh>
    <rPh sb="104" eb="106">
      <t>ゲンショウ</t>
    </rPh>
    <rPh sb="112" eb="114">
      <t>コウエイ</t>
    </rPh>
    <rPh sb="114" eb="116">
      <t>キギョウ</t>
    </rPh>
    <rPh sb="116" eb="118">
      <t>カイケイ</t>
    </rPh>
    <rPh sb="118" eb="120">
      <t>イコウ</t>
    </rPh>
    <rPh sb="121" eb="122">
      <t>トモナ</t>
    </rPh>
    <rPh sb="123" eb="126">
      <t>イタクリョウ</t>
    </rPh>
    <rPh sb="127" eb="129">
      <t>シハラ</t>
    </rPh>
    <rPh sb="131" eb="133">
      <t>ゲンイン</t>
    </rPh>
    <rPh sb="136" eb="139">
      <t>イチジテキ</t>
    </rPh>
    <rPh sb="149" eb="151">
      <t>ケイヒ</t>
    </rPh>
    <rPh sb="151" eb="153">
      <t>カイシュウ</t>
    </rPh>
    <rPh sb="153" eb="154">
      <t>リツ</t>
    </rPh>
    <rPh sb="247" eb="249">
      <t>シンチョク</t>
    </rPh>
    <rPh sb="250" eb="251">
      <t>トモナ</t>
    </rPh>
    <rPh sb="252" eb="254">
      <t>ユウシュウ</t>
    </rPh>
    <rPh sb="254" eb="256">
      <t>スイリョウ</t>
    </rPh>
    <rPh sb="257" eb="259">
      <t>ゾウカ</t>
    </rPh>
    <rPh sb="263" eb="265">
      <t>カイゼン</t>
    </rPh>
    <rPh sb="266" eb="268">
      <t>ミコ</t>
    </rPh>
    <rPh sb="272" eb="275">
      <t>ゼンネンド</t>
    </rPh>
    <rPh sb="277" eb="279">
      <t>イジ</t>
    </rPh>
    <rPh sb="279" eb="281">
      <t>カンリ</t>
    </rPh>
    <rPh sb="281" eb="283">
      <t>イタク</t>
    </rPh>
    <rPh sb="283" eb="284">
      <t>ヒ</t>
    </rPh>
    <rPh sb="285" eb="287">
      <t>ゾウカ</t>
    </rPh>
    <rPh sb="292" eb="294">
      <t>コンゴ</t>
    </rPh>
    <rPh sb="300" eb="301">
      <t>トウ</t>
    </rPh>
    <rPh sb="306" eb="307">
      <t>オコナ</t>
    </rPh>
    <rPh sb="342" eb="344">
      <t>ジャッカン</t>
    </rPh>
    <rPh sb="354" eb="356">
      <t>シンチョク</t>
    </rPh>
    <rPh sb="359" eb="361">
      <t>カイゼン</t>
    </rPh>
    <rPh sb="362" eb="364">
      <t>ミコ</t>
    </rPh>
    <rPh sb="368" eb="370">
      <t>コンゴ</t>
    </rPh>
    <phoneticPr fontId="1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</si>
</sst>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name val="ＭＳ ゴシック"/>
      <family val="3"/>
      <charset val="128"/>
    </font>
    <font>
      <sz val="6"/>
      <name val="游ゴシック"/>
      <family val="2"/>
      <charset val="128"/>
      <scheme val="minor"/>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5" fillId="0" borderId="6" xfId="2" applyFont="1" applyBorder="1" applyAlignment="1" applyProtection="1">
      <alignment horizontal="left" vertical="top" wrapText="1"/>
      <protection locked="0"/>
    </xf>
    <xf numFmtId="0" fontId="15" fillId="0" borderId="0" xfId="2" applyFont="1" applyBorder="1" applyAlignment="1" applyProtection="1">
      <alignment horizontal="left" vertical="top" wrapText="1"/>
      <protection locked="0"/>
    </xf>
    <xf numFmtId="0" fontId="15" fillId="0" borderId="7" xfId="2" applyFont="1" applyBorder="1" applyAlignment="1" applyProtection="1">
      <alignment horizontal="left" vertical="top" wrapText="1"/>
      <protection locked="0"/>
    </xf>
    <xf numFmtId="0" fontId="15" fillId="0" borderId="8" xfId="2" applyFont="1" applyBorder="1" applyAlignment="1" applyProtection="1">
      <alignment horizontal="left" vertical="top" wrapText="1"/>
      <protection locked="0"/>
    </xf>
    <xf numFmtId="0" fontId="15" fillId="0" borderId="1" xfId="2" applyFont="1" applyBorder="1" applyAlignment="1" applyProtection="1">
      <alignment horizontal="left" vertical="top" wrapText="1"/>
      <protection locked="0"/>
    </xf>
    <xf numFmtId="0" fontId="15" fillId="0" borderId="9" xfId="2" applyFont="1" applyBorder="1" applyAlignment="1" applyProtection="1">
      <alignment horizontal="left" vertical="top" wrapText="1"/>
      <protection locked="0"/>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3">
    <cellStyle name="桁区切り" xfId="1" builtinId="6"/>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8A2-4D03-93B7-5D0B29885DF3}"/>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D8A2-4D03-93B7-5D0B29885DF3}"/>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48.5</c:v>
                </c:pt>
                <c:pt idx="1">
                  <c:v>48.85</c:v>
                </c:pt>
                <c:pt idx="2">
                  <c:v>54.49</c:v>
                </c:pt>
                <c:pt idx="3">
                  <c:v>55.6</c:v>
                </c:pt>
                <c:pt idx="4">
                  <c:v>57.14</c:v>
                </c:pt>
              </c:numCache>
            </c:numRef>
          </c:val>
          <c:extLst>
            <c:ext xmlns:c16="http://schemas.microsoft.com/office/drawing/2014/chart" uri="{C3380CC4-5D6E-409C-BE32-E72D297353CC}">
              <c16:uniqueId val="{00000000-86F8-4FC4-AECB-7F336087F5A7}"/>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61.55</c:v>
                </c:pt>
                <c:pt idx="1">
                  <c:v>57.22</c:v>
                </c:pt>
                <c:pt idx="2">
                  <c:v>54.93</c:v>
                </c:pt>
                <c:pt idx="3">
                  <c:v>55.96</c:v>
                </c:pt>
                <c:pt idx="4">
                  <c:v>56.45</c:v>
                </c:pt>
              </c:numCache>
            </c:numRef>
          </c:val>
          <c:smooth val="0"/>
          <c:extLst>
            <c:ext xmlns:c16="http://schemas.microsoft.com/office/drawing/2014/chart" uri="{C3380CC4-5D6E-409C-BE32-E72D297353CC}">
              <c16:uniqueId val="{00000001-86F8-4FC4-AECB-7F336087F5A7}"/>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30.33</c:v>
                </c:pt>
                <c:pt idx="1">
                  <c:v>32.700000000000003</c:v>
                </c:pt>
                <c:pt idx="2">
                  <c:v>30.35</c:v>
                </c:pt>
                <c:pt idx="3">
                  <c:v>34.82</c:v>
                </c:pt>
                <c:pt idx="4">
                  <c:v>34.65</c:v>
                </c:pt>
              </c:numCache>
            </c:numRef>
          </c:val>
          <c:extLst>
            <c:ext xmlns:c16="http://schemas.microsoft.com/office/drawing/2014/chart" uri="{C3380CC4-5D6E-409C-BE32-E72D297353CC}">
              <c16:uniqueId val="{00000000-EFC1-4984-93B7-489BCF443F4A}"/>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67.489999999999995</c:v>
                </c:pt>
                <c:pt idx="1">
                  <c:v>67.290000000000006</c:v>
                </c:pt>
                <c:pt idx="2">
                  <c:v>65.569999999999993</c:v>
                </c:pt>
                <c:pt idx="3">
                  <c:v>60.12</c:v>
                </c:pt>
                <c:pt idx="4">
                  <c:v>54.99</c:v>
                </c:pt>
              </c:numCache>
            </c:numRef>
          </c:val>
          <c:smooth val="0"/>
          <c:extLst>
            <c:ext xmlns:c16="http://schemas.microsoft.com/office/drawing/2014/chart" uri="{C3380CC4-5D6E-409C-BE32-E72D297353CC}">
              <c16:uniqueId val="{00000001-EFC1-4984-93B7-489BCF443F4A}"/>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100.29</c:v>
                </c:pt>
                <c:pt idx="1">
                  <c:v>105.8</c:v>
                </c:pt>
                <c:pt idx="2">
                  <c:v>93.89</c:v>
                </c:pt>
                <c:pt idx="3">
                  <c:v>97.37</c:v>
                </c:pt>
                <c:pt idx="4">
                  <c:v>85.6</c:v>
                </c:pt>
              </c:numCache>
            </c:numRef>
          </c:val>
          <c:extLst>
            <c:ext xmlns:c16="http://schemas.microsoft.com/office/drawing/2014/chart" uri="{C3380CC4-5D6E-409C-BE32-E72D297353CC}">
              <c16:uniqueId val="{00000000-BEE9-45C5-AEBF-A2048557B55C}"/>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EE9-45C5-AEBF-A2048557B55C}"/>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400-4169-9BB2-3DA69C76D216}"/>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400-4169-9BB2-3DA69C76D216}"/>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033-4FCB-9A0E-66138AEF45EC}"/>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033-4FCB-9A0E-66138AEF45EC}"/>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660D-428F-AA08-0A18B86D465A}"/>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60D-428F-AA08-0A18B86D465A}"/>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C98-44C1-8D51-C0A263DA92BB}"/>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C98-44C1-8D51-C0A263DA92BB}"/>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666.08</c:v>
                </c:pt>
                <c:pt idx="1">
                  <c:v>553.04999999999995</c:v>
                </c:pt>
                <c:pt idx="2">
                  <c:v>519.75</c:v>
                </c:pt>
                <c:pt idx="3" formatCode="#,##0.00;&quot;△&quot;#,##0.00">
                  <c:v>0</c:v>
                </c:pt>
                <c:pt idx="4" formatCode="#,##0.00;&quot;△&quot;#,##0.00">
                  <c:v>0</c:v>
                </c:pt>
              </c:numCache>
            </c:numRef>
          </c:val>
          <c:extLst>
            <c:ext xmlns:c16="http://schemas.microsoft.com/office/drawing/2014/chart" uri="{C3380CC4-5D6E-409C-BE32-E72D297353CC}">
              <c16:uniqueId val="{00000000-242C-4910-ABB1-EFAF807935E3}"/>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413.5</c:v>
                </c:pt>
                <c:pt idx="1">
                  <c:v>407.42</c:v>
                </c:pt>
                <c:pt idx="2">
                  <c:v>386.46</c:v>
                </c:pt>
                <c:pt idx="3">
                  <c:v>421.25</c:v>
                </c:pt>
                <c:pt idx="4">
                  <c:v>398.42</c:v>
                </c:pt>
              </c:numCache>
            </c:numRef>
          </c:val>
          <c:smooth val="0"/>
          <c:extLst>
            <c:ext xmlns:c16="http://schemas.microsoft.com/office/drawing/2014/chart" uri="{C3380CC4-5D6E-409C-BE32-E72D297353CC}">
              <c16:uniqueId val="{00000001-242C-4910-ABB1-EFAF807935E3}"/>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39.57</c:v>
                </c:pt>
                <c:pt idx="1">
                  <c:v>45.94</c:v>
                </c:pt>
                <c:pt idx="2">
                  <c:v>52.1</c:v>
                </c:pt>
                <c:pt idx="3">
                  <c:v>48.64</c:v>
                </c:pt>
                <c:pt idx="4">
                  <c:v>41.08</c:v>
                </c:pt>
              </c:numCache>
            </c:numRef>
          </c:val>
          <c:extLst>
            <c:ext xmlns:c16="http://schemas.microsoft.com/office/drawing/2014/chart" uri="{C3380CC4-5D6E-409C-BE32-E72D297353CC}">
              <c16:uniqueId val="{00000000-7765-4DC3-8CB8-C846BCE329A5}"/>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55.84</c:v>
                </c:pt>
                <c:pt idx="1">
                  <c:v>57.08</c:v>
                </c:pt>
                <c:pt idx="2">
                  <c:v>55.85</c:v>
                </c:pt>
                <c:pt idx="3">
                  <c:v>53.23</c:v>
                </c:pt>
                <c:pt idx="4">
                  <c:v>50.7</c:v>
                </c:pt>
              </c:numCache>
            </c:numRef>
          </c:val>
          <c:smooth val="0"/>
          <c:extLst>
            <c:ext xmlns:c16="http://schemas.microsoft.com/office/drawing/2014/chart" uri="{C3380CC4-5D6E-409C-BE32-E72D297353CC}">
              <c16:uniqueId val="{00000001-7765-4DC3-8CB8-C846BCE329A5}"/>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381.98</c:v>
                </c:pt>
                <c:pt idx="1">
                  <c:v>357.12</c:v>
                </c:pt>
                <c:pt idx="2">
                  <c:v>289.60000000000002</c:v>
                </c:pt>
                <c:pt idx="3">
                  <c:v>311.91000000000003</c:v>
                </c:pt>
                <c:pt idx="4">
                  <c:v>377.51</c:v>
                </c:pt>
              </c:numCache>
            </c:numRef>
          </c:val>
          <c:extLst>
            <c:ext xmlns:c16="http://schemas.microsoft.com/office/drawing/2014/chart" uri="{C3380CC4-5D6E-409C-BE32-E72D297353CC}">
              <c16:uniqueId val="{00000000-E7C7-4D2C-8264-5B5B3ED454D4}"/>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287.57</c:v>
                </c:pt>
                <c:pt idx="1">
                  <c:v>286.86</c:v>
                </c:pt>
                <c:pt idx="2">
                  <c:v>287.91000000000003</c:v>
                </c:pt>
                <c:pt idx="3">
                  <c:v>283.3</c:v>
                </c:pt>
                <c:pt idx="4">
                  <c:v>289.81</c:v>
                </c:pt>
              </c:numCache>
            </c:numRef>
          </c:val>
          <c:smooth val="0"/>
          <c:extLst>
            <c:ext xmlns:c16="http://schemas.microsoft.com/office/drawing/2014/chart" uri="{C3380CC4-5D6E-409C-BE32-E72D297353CC}">
              <c16:uniqueId val="{00000001-E7C7-4D2C-8264-5B5B3ED454D4}"/>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【314.13】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【77.67】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【57.83】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【282.28】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【58.42】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Z1" zoomScaleNormal="100" workbookViewId="0">
      <selection activeCell="BL16" sqref="BL16:BZ44"/>
    </sheetView>
  </sheetViews>
  <sheetFormatPr defaultColWidth="2.5703125" defaultRowHeight="13.5" x14ac:dyDescent="0.15"/>
  <cols>
    <col min="1" max="1" width="2.5703125" customWidth="1"/>
    <col min="2" max="62" width="3.7109375" customWidth="1"/>
    <col min="64" max="78" width="3.140625" customWidth="1"/>
    <col min="79" max="79" width="4.42578125" bestFit="1" customWidth="1"/>
    <col min="81" max="82" width="4.4257812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佐賀県　嬉野市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15">
      <c r="A8" s="2"/>
      <c r="B8" s="49" t="str">
        <f>データ!I6</f>
        <v>法非適用</v>
      </c>
      <c r="C8" s="49"/>
      <c r="D8" s="49"/>
      <c r="E8" s="49"/>
      <c r="F8" s="49"/>
      <c r="G8" s="49"/>
      <c r="H8" s="49"/>
      <c r="I8" s="49" t="str">
        <f>データ!J6</f>
        <v>下水道事業</v>
      </c>
      <c r="J8" s="49"/>
      <c r="K8" s="49"/>
      <c r="L8" s="49"/>
      <c r="M8" s="49"/>
      <c r="N8" s="49"/>
      <c r="O8" s="49"/>
      <c r="P8" s="49" t="str">
        <f>データ!K6</f>
        <v>特定地域生活排水処理</v>
      </c>
      <c r="Q8" s="49"/>
      <c r="R8" s="49"/>
      <c r="S8" s="49"/>
      <c r="T8" s="49"/>
      <c r="U8" s="49"/>
      <c r="V8" s="49"/>
      <c r="W8" s="49" t="str">
        <f>データ!L6</f>
        <v>K3</v>
      </c>
      <c r="X8" s="49"/>
      <c r="Y8" s="49"/>
      <c r="Z8" s="49"/>
      <c r="AA8" s="49"/>
      <c r="AB8" s="49"/>
      <c r="AC8" s="49"/>
      <c r="AD8" s="50" t="str">
        <f>データ!$M$6</f>
        <v>非設置</v>
      </c>
      <c r="AE8" s="50"/>
      <c r="AF8" s="50"/>
      <c r="AG8" s="50"/>
      <c r="AH8" s="50"/>
      <c r="AI8" s="50"/>
      <c r="AJ8" s="50"/>
      <c r="AK8" s="3"/>
      <c r="AL8" s="51">
        <f>データ!S6</f>
        <v>25677</v>
      </c>
      <c r="AM8" s="51"/>
      <c r="AN8" s="51"/>
      <c r="AO8" s="51"/>
      <c r="AP8" s="51"/>
      <c r="AQ8" s="51"/>
      <c r="AR8" s="51"/>
      <c r="AS8" s="51"/>
      <c r="AT8" s="46">
        <f>データ!T6</f>
        <v>126.41</v>
      </c>
      <c r="AU8" s="46"/>
      <c r="AV8" s="46"/>
      <c r="AW8" s="46"/>
      <c r="AX8" s="46"/>
      <c r="AY8" s="46"/>
      <c r="AZ8" s="46"/>
      <c r="BA8" s="46"/>
      <c r="BB8" s="46">
        <f>データ!U6</f>
        <v>203.12</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15">
      <c r="A10" s="2"/>
      <c r="B10" s="46" t="str">
        <f>データ!N6</f>
        <v>-</v>
      </c>
      <c r="C10" s="46"/>
      <c r="D10" s="46"/>
      <c r="E10" s="46"/>
      <c r="F10" s="46"/>
      <c r="G10" s="46"/>
      <c r="H10" s="46"/>
      <c r="I10" s="46" t="str">
        <f>データ!O6</f>
        <v>該当数値なし</v>
      </c>
      <c r="J10" s="46"/>
      <c r="K10" s="46"/>
      <c r="L10" s="46"/>
      <c r="M10" s="46"/>
      <c r="N10" s="46"/>
      <c r="O10" s="46"/>
      <c r="P10" s="46">
        <f>データ!P6</f>
        <v>46.49</v>
      </c>
      <c r="Q10" s="46"/>
      <c r="R10" s="46"/>
      <c r="S10" s="46"/>
      <c r="T10" s="46"/>
      <c r="U10" s="46"/>
      <c r="V10" s="46"/>
      <c r="W10" s="46">
        <f>データ!Q6</f>
        <v>100</v>
      </c>
      <c r="X10" s="46"/>
      <c r="Y10" s="46"/>
      <c r="Z10" s="46"/>
      <c r="AA10" s="46"/>
      <c r="AB10" s="46"/>
      <c r="AC10" s="46"/>
      <c r="AD10" s="51">
        <f>データ!R6</f>
        <v>2970</v>
      </c>
      <c r="AE10" s="51"/>
      <c r="AF10" s="51"/>
      <c r="AG10" s="51"/>
      <c r="AH10" s="51"/>
      <c r="AI10" s="51"/>
      <c r="AJ10" s="51"/>
      <c r="AK10" s="2"/>
      <c r="AL10" s="51">
        <f>データ!V6</f>
        <v>11854</v>
      </c>
      <c r="AM10" s="51"/>
      <c r="AN10" s="51"/>
      <c r="AO10" s="51"/>
      <c r="AP10" s="51"/>
      <c r="AQ10" s="51"/>
      <c r="AR10" s="51"/>
      <c r="AS10" s="51"/>
      <c r="AT10" s="46">
        <f>データ!W6</f>
        <v>120.55</v>
      </c>
      <c r="AU10" s="46"/>
      <c r="AV10" s="46"/>
      <c r="AW10" s="46"/>
      <c r="AX10" s="46"/>
      <c r="AY10" s="46"/>
      <c r="AZ10" s="46"/>
      <c r="BA10" s="46"/>
      <c r="BB10" s="46">
        <f>データ!X6</f>
        <v>98.33</v>
      </c>
      <c r="BC10" s="46"/>
      <c r="BD10" s="46"/>
      <c r="BE10" s="46"/>
      <c r="BF10" s="46"/>
      <c r="BG10" s="46"/>
      <c r="BH10" s="46"/>
      <c r="BI10" s="46"/>
      <c r="BJ10" s="2"/>
      <c r="BK10" s="2"/>
      <c r="BL10" s="69" t="s">
        <v>22</v>
      </c>
      <c r="BM10" s="70"/>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1" t="s">
        <v>24</v>
      </c>
      <c r="BM11" s="71"/>
      <c r="BN11" s="71"/>
      <c r="BO11" s="71"/>
      <c r="BP11" s="71"/>
      <c r="BQ11" s="71"/>
      <c r="BR11" s="71"/>
      <c r="BS11" s="71"/>
      <c r="BT11" s="71"/>
      <c r="BU11" s="71"/>
      <c r="BV11" s="71"/>
      <c r="BW11" s="71"/>
      <c r="BX11" s="71"/>
      <c r="BY11" s="71"/>
      <c r="BZ11" s="7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1"/>
      <c r="BM12" s="71"/>
      <c r="BN12" s="71"/>
      <c r="BO12" s="71"/>
      <c r="BP12" s="71"/>
      <c r="BQ12" s="71"/>
      <c r="BR12" s="71"/>
      <c r="BS12" s="71"/>
      <c r="BT12" s="71"/>
      <c r="BU12" s="71"/>
      <c r="BV12" s="71"/>
      <c r="BW12" s="71"/>
      <c r="BX12" s="71"/>
      <c r="BY12" s="71"/>
      <c r="BZ12" s="7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2"/>
      <c r="BM13" s="72"/>
      <c r="BN13" s="72"/>
      <c r="BO13" s="72"/>
      <c r="BP13" s="72"/>
      <c r="BQ13" s="72"/>
      <c r="BR13" s="72"/>
      <c r="BS13" s="72"/>
      <c r="BT13" s="72"/>
      <c r="BU13" s="72"/>
      <c r="BV13" s="72"/>
      <c r="BW13" s="72"/>
      <c r="BX13" s="72"/>
      <c r="BY13" s="72"/>
      <c r="BZ13" s="72"/>
    </row>
    <row r="14" spans="1:78" ht="13.5" customHeight="1" x14ac:dyDescent="0.15">
      <c r="A14" s="2"/>
      <c r="B14" s="73" t="s">
        <v>25</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5"/>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76" t="s">
        <v>118</v>
      </c>
      <c r="BM16" s="77"/>
      <c r="BN16" s="77"/>
      <c r="BO16" s="77"/>
      <c r="BP16" s="77"/>
      <c r="BQ16" s="77"/>
      <c r="BR16" s="77"/>
      <c r="BS16" s="77"/>
      <c r="BT16" s="77"/>
      <c r="BU16" s="77"/>
      <c r="BV16" s="77"/>
      <c r="BW16" s="77"/>
      <c r="BX16" s="77"/>
      <c r="BY16" s="77"/>
      <c r="BZ16" s="78"/>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76"/>
      <c r="BM17" s="77"/>
      <c r="BN17" s="77"/>
      <c r="BO17" s="77"/>
      <c r="BP17" s="77"/>
      <c r="BQ17" s="77"/>
      <c r="BR17" s="77"/>
      <c r="BS17" s="77"/>
      <c r="BT17" s="77"/>
      <c r="BU17" s="77"/>
      <c r="BV17" s="77"/>
      <c r="BW17" s="77"/>
      <c r="BX17" s="77"/>
      <c r="BY17" s="77"/>
      <c r="BZ17" s="78"/>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76"/>
      <c r="BM18" s="77"/>
      <c r="BN18" s="77"/>
      <c r="BO18" s="77"/>
      <c r="BP18" s="77"/>
      <c r="BQ18" s="77"/>
      <c r="BR18" s="77"/>
      <c r="BS18" s="77"/>
      <c r="BT18" s="77"/>
      <c r="BU18" s="77"/>
      <c r="BV18" s="77"/>
      <c r="BW18" s="77"/>
      <c r="BX18" s="77"/>
      <c r="BY18" s="77"/>
      <c r="BZ18" s="78"/>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76"/>
      <c r="BM19" s="77"/>
      <c r="BN19" s="77"/>
      <c r="BO19" s="77"/>
      <c r="BP19" s="77"/>
      <c r="BQ19" s="77"/>
      <c r="BR19" s="77"/>
      <c r="BS19" s="77"/>
      <c r="BT19" s="77"/>
      <c r="BU19" s="77"/>
      <c r="BV19" s="77"/>
      <c r="BW19" s="77"/>
      <c r="BX19" s="77"/>
      <c r="BY19" s="77"/>
      <c r="BZ19" s="78"/>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76"/>
      <c r="BM20" s="77"/>
      <c r="BN20" s="77"/>
      <c r="BO20" s="77"/>
      <c r="BP20" s="77"/>
      <c r="BQ20" s="77"/>
      <c r="BR20" s="77"/>
      <c r="BS20" s="77"/>
      <c r="BT20" s="77"/>
      <c r="BU20" s="77"/>
      <c r="BV20" s="77"/>
      <c r="BW20" s="77"/>
      <c r="BX20" s="77"/>
      <c r="BY20" s="77"/>
      <c r="BZ20" s="78"/>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76"/>
      <c r="BM21" s="77"/>
      <c r="BN21" s="77"/>
      <c r="BO21" s="77"/>
      <c r="BP21" s="77"/>
      <c r="BQ21" s="77"/>
      <c r="BR21" s="77"/>
      <c r="BS21" s="77"/>
      <c r="BT21" s="77"/>
      <c r="BU21" s="77"/>
      <c r="BV21" s="77"/>
      <c r="BW21" s="77"/>
      <c r="BX21" s="77"/>
      <c r="BY21" s="77"/>
      <c r="BZ21" s="78"/>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76"/>
      <c r="BM22" s="77"/>
      <c r="BN22" s="77"/>
      <c r="BO22" s="77"/>
      <c r="BP22" s="77"/>
      <c r="BQ22" s="77"/>
      <c r="BR22" s="77"/>
      <c r="BS22" s="77"/>
      <c r="BT22" s="77"/>
      <c r="BU22" s="77"/>
      <c r="BV22" s="77"/>
      <c r="BW22" s="77"/>
      <c r="BX22" s="77"/>
      <c r="BY22" s="77"/>
      <c r="BZ22" s="78"/>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76"/>
      <c r="BM23" s="77"/>
      <c r="BN23" s="77"/>
      <c r="BO23" s="77"/>
      <c r="BP23" s="77"/>
      <c r="BQ23" s="77"/>
      <c r="BR23" s="77"/>
      <c r="BS23" s="77"/>
      <c r="BT23" s="77"/>
      <c r="BU23" s="77"/>
      <c r="BV23" s="77"/>
      <c r="BW23" s="77"/>
      <c r="BX23" s="77"/>
      <c r="BY23" s="77"/>
      <c r="BZ23" s="78"/>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76"/>
      <c r="BM24" s="77"/>
      <c r="BN24" s="77"/>
      <c r="BO24" s="77"/>
      <c r="BP24" s="77"/>
      <c r="BQ24" s="77"/>
      <c r="BR24" s="77"/>
      <c r="BS24" s="77"/>
      <c r="BT24" s="77"/>
      <c r="BU24" s="77"/>
      <c r="BV24" s="77"/>
      <c r="BW24" s="77"/>
      <c r="BX24" s="77"/>
      <c r="BY24" s="77"/>
      <c r="BZ24" s="78"/>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76"/>
      <c r="BM25" s="77"/>
      <c r="BN25" s="77"/>
      <c r="BO25" s="77"/>
      <c r="BP25" s="77"/>
      <c r="BQ25" s="77"/>
      <c r="BR25" s="77"/>
      <c r="BS25" s="77"/>
      <c r="BT25" s="77"/>
      <c r="BU25" s="77"/>
      <c r="BV25" s="77"/>
      <c r="BW25" s="77"/>
      <c r="BX25" s="77"/>
      <c r="BY25" s="77"/>
      <c r="BZ25" s="78"/>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76"/>
      <c r="BM26" s="77"/>
      <c r="BN26" s="77"/>
      <c r="BO26" s="77"/>
      <c r="BP26" s="77"/>
      <c r="BQ26" s="77"/>
      <c r="BR26" s="77"/>
      <c r="BS26" s="77"/>
      <c r="BT26" s="77"/>
      <c r="BU26" s="77"/>
      <c r="BV26" s="77"/>
      <c r="BW26" s="77"/>
      <c r="BX26" s="77"/>
      <c r="BY26" s="77"/>
      <c r="BZ26" s="78"/>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76"/>
      <c r="BM27" s="77"/>
      <c r="BN27" s="77"/>
      <c r="BO27" s="77"/>
      <c r="BP27" s="77"/>
      <c r="BQ27" s="77"/>
      <c r="BR27" s="77"/>
      <c r="BS27" s="77"/>
      <c r="BT27" s="77"/>
      <c r="BU27" s="77"/>
      <c r="BV27" s="77"/>
      <c r="BW27" s="77"/>
      <c r="BX27" s="77"/>
      <c r="BY27" s="77"/>
      <c r="BZ27" s="78"/>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76"/>
      <c r="BM28" s="77"/>
      <c r="BN28" s="77"/>
      <c r="BO28" s="77"/>
      <c r="BP28" s="77"/>
      <c r="BQ28" s="77"/>
      <c r="BR28" s="77"/>
      <c r="BS28" s="77"/>
      <c r="BT28" s="77"/>
      <c r="BU28" s="77"/>
      <c r="BV28" s="77"/>
      <c r="BW28" s="77"/>
      <c r="BX28" s="77"/>
      <c r="BY28" s="77"/>
      <c r="BZ28" s="78"/>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76"/>
      <c r="BM29" s="77"/>
      <c r="BN29" s="77"/>
      <c r="BO29" s="77"/>
      <c r="BP29" s="77"/>
      <c r="BQ29" s="77"/>
      <c r="BR29" s="77"/>
      <c r="BS29" s="77"/>
      <c r="BT29" s="77"/>
      <c r="BU29" s="77"/>
      <c r="BV29" s="77"/>
      <c r="BW29" s="77"/>
      <c r="BX29" s="77"/>
      <c r="BY29" s="77"/>
      <c r="BZ29" s="78"/>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76"/>
      <c r="BM30" s="77"/>
      <c r="BN30" s="77"/>
      <c r="BO30" s="77"/>
      <c r="BP30" s="77"/>
      <c r="BQ30" s="77"/>
      <c r="BR30" s="77"/>
      <c r="BS30" s="77"/>
      <c r="BT30" s="77"/>
      <c r="BU30" s="77"/>
      <c r="BV30" s="77"/>
      <c r="BW30" s="77"/>
      <c r="BX30" s="77"/>
      <c r="BY30" s="77"/>
      <c r="BZ30" s="78"/>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76"/>
      <c r="BM31" s="77"/>
      <c r="BN31" s="77"/>
      <c r="BO31" s="77"/>
      <c r="BP31" s="77"/>
      <c r="BQ31" s="77"/>
      <c r="BR31" s="77"/>
      <c r="BS31" s="77"/>
      <c r="BT31" s="77"/>
      <c r="BU31" s="77"/>
      <c r="BV31" s="77"/>
      <c r="BW31" s="77"/>
      <c r="BX31" s="77"/>
      <c r="BY31" s="77"/>
      <c r="BZ31" s="78"/>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76"/>
      <c r="BM32" s="77"/>
      <c r="BN32" s="77"/>
      <c r="BO32" s="77"/>
      <c r="BP32" s="77"/>
      <c r="BQ32" s="77"/>
      <c r="BR32" s="77"/>
      <c r="BS32" s="77"/>
      <c r="BT32" s="77"/>
      <c r="BU32" s="77"/>
      <c r="BV32" s="77"/>
      <c r="BW32" s="77"/>
      <c r="BX32" s="77"/>
      <c r="BY32" s="77"/>
      <c r="BZ32" s="78"/>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76"/>
      <c r="BM33" s="77"/>
      <c r="BN33" s="77"/>
      <c r="BO33" s="77"/>
      <c r="BP33" s="77"/>
      <c r="BQ33" s="77"/>
      <c r="BR33" s="77"/>
      <c r="BS33" s="77"/>
      <c r="BT33" s="77"/>
      <c r="BU33" s="77"/>
      <c r="BV33" s="77"/>
      <c r="BW33" s="77"/>
      <c r="BX33" s="77"/>
      <c r="BY33" s="77"/>
      <c r="BZ33" s="78"/>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76"/>
      <c r="BM34" s="77"/>
      <c r="BN34" s="77"/>
      <c r="BO34" s="77"/>
      <c r="BP34" s="77"/>
      <c r="BQ34" s="77"/>
      <c r="BR34" s="77"/>
      <c r="BS34" s="77"/>
      <c r="BT34" s="77"/>
      <c r="BU34" s="77"/>
      <c r="BV34" s="77"/>
      <c r="BW34" s="77"/>
      <c r="BX34" s="77"/>
      <c r="BY34" s="77"/>
      <c r="BZ34" s="78"/>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76"/>
      <c r="BM35" s="77"/>
      <c r="BN35" s="77"/>
      <c r="BO35" s="77"/>
      <c r="BP35" s="77"/>
      <c r="BQ35" s="77"/>
      <c r="BR35" s="77"/>
      <c r="BS35" s="77"/>
      <c r="BT35" s="77"/>
      <c r="BU35" s="77"/>
      <c r="BV35" s="77"/>
      <c r="BW35" s="77"/>
      <c r="BX35" s="77"/>
      <c r="BY35" s="77"/>
      <c r="BZ35" s="78"/>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76"/>
      <c r="BM36" s="77"/>
      <c r="BN36" s="77"/>
      <c r="BO36" s="77"/>
      <c r="BP36" s="77"/>
      <c r="BQ36" s="77"/>
      <c r="BR36" s="77"/>
      <c r="BS36" s="77"/>
      <c r="BT36" s="77"/>
      <c r="BU36" s="77"/>
      <c r="BV36" s="77"/>
      <c r="BW36" s="77"/>
      <c r="BX36" s="77"/>
      <c r="BY36" s="77"/>
      <c r="BZ36" s="78"/>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76"/>
      <c r="BM37" s="77"/>
      <c r="BN37" s="77"/>
      <c r="BO37" s="77"/>
      <c r="BP37" s="77"/>
      <c r="BQ37" s="77"/>
      <c r="BR37" s="77"/>
      <c r="BS37" s="77"/>
      <c r="BT37" s="77"/>
      <c r="BU37" s="77"/>
      <c r="BV37" s="77"/>
      <c r="BW37" s="77"/>
      <c r="BX37" s="77"/>
      <c r="BY37" s="77"/>
      <c r="BZ37" s="78"/>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76"/>
      <c r="BM38" s="77"/>
      <c r="BN38" s="77"/>
      <c r="BO38" s="77"/>
      <c r="BP38" s="77"/>
      <c r="BQ38" s="77"/>
      <c r="BR38" s="77"/>
      <c r="BS38" s="77"/>
      <c r="BT38" s="77"/>
      <c r="BU38" s="77"/>
      <c r="BV38" s="77"/>
      <c r="BW38" s="77"/>
      <c r="BX38" s="77"/>
      <c r="BY38" s="77"/>
      <c r="BZ38" s="78"/>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76"/>
      <c r="BM39" s="77"/>
      <c r="BN39" s="77"/>
      <c r="BO39" s="77"/>
      <c r="BP39" s="77"/>
      <c r="BQ39" s="77"/>
      <c r="BR39" s="77"/>
      <c r="BS39" s="77"/>
      <c r="BT39" s="77"/>
      <c r="BU39" s="77"/>
      <c r="BV39" s="77"/>
      <c r="BW39" s="77"/>
      <c r="BX39" s="77"/>
      <c r="BY39" s="77"/>
      <c r="BZ39" s="78"/>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76"/>
      <c r="BM40" s="77"/>
      <c r="BN40" s="77"/>
      <c r="BO40" s="77"/>
      <c r="BP40" s="77"/>
      <c r="BQ40" s="77"/>
      <c r="BR40" s="77"/>
      <c r="BS40" s="77"/>
      <c r="BT40" s="77"/>
      <c r="BU40" s="77"/>
      <c r="BV40" s="77"/>
      <c r="BW40" s="77"/>
      <c r="BX40" s="77"/>
      <c r="BY40" s="77"/>
      <c r="BZ40" s="78"/>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76"/>
      <c r="BM41" s="77"/>
      <c r="BN41" s="77"/>
      <c r="BO41" s="77"/>
      <c r="BP41" s="77"/>
      <c r="BQ41" s="77"/>
      <c r="BR41" s="77"/>
      <c r="BS41" s="77"/>
      <c r="BT41" s="77"/>
      <c r="BU41" s="77"/>
      <c r="BV41" s="77"/>
      <c r="BW41" s="77"/>
      <c r="BX41" s="77"/>
      <c r="BY41" s="77"/>
      <c r="BZ41" s="78"/>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76"/>
      <c r="BM42" s="77"/>
      <c r="BN42" s="77"/>
      <c r="BO42" s="77"/>
      <c r="BP42" s="77"/>
      <c r="BQ42" s="77"/>
      <c r="BR42" s="77"/>
      <c r="BS42" s="77"/>
      <c r="BT42" s="77"/>
      <c r="BU42" s="77"/>
      <c r="BV42" s="77"/>
      <c r="BW42" s="77"/>
      <c r="BX42" s="77"/>
      <c r="BY42" s="77"/>
      <c r="BZ42" s="78"/>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76"/>
      <c r="BM43" s="77"/>
      <c r="BN43" s="77"/>
      <c r="BO43" s="77"/>
      <c r="BP43" s="77"/>
      <c r="BQ43" s="77"/>
      <c r="BR43" s="77"/>
      <c r="BS43" s="77"/>
      <c r="BT43" s="77"/>
      <c r="BU43" s="77"/>
      <c r="BV43" s="77"/>
      <c r="BW43" s="77"/>
      <c r="BX43" s="77"/>
      <c r="BY43" s="77"/>
      <c r="BZ43" s="78"/>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79"/>
      <c r="BM44" s="80"/>
      <c r="BN44" s="80"/>
      <c r="BO44" s="80"/>
      <c r="BP44" s="80"/>
      <c r="BQ44" s="80"/>
      <c r="BR44" s="80"/>
      <c r="BS44" s="80"/>
      <c r="BT44" s="80"/>
      <c r="BU44" s="80"/>
      <c r="BV44" s="80"/>
      <c r="BW44" s="80"/>
      <c r="BX44" s="80"/>
      <c r="BY44" s="80"/>
      <c r="BZ44" s="81"/>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27</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116</v>
      </c>
      <c r="BM47" s="55"/>
      <c r="BN47" s="55"/>
      <c r="BO47" s="55"/>
      <c r="BP47" s="55"/>
      <c r="BQ47" s="55"/>
      <c r="BR47" s="55"/>
      <c r="BS47" s="55"/>
      <c r="BT47" s="55"/>
      <c r="BU47" s="55"/>
      <c r="BV47" s="55"/>
      <c r="BW47" s="55"/>
      <c r="BX47" s="55"/>
      <c r="BY47" s="55"/>
      <c r="BZ47" s="56"/>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15">
      <c r="A60" s="2"/>
      <c r="B60" s="60" t="s">
        <v>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29</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4" t="s">
        <v>117</v>
      </c>
      <c r="BM66" s="55"/>
      <c r="BN66" s="55"/>
      <c r="BO66" s="55"/>
      <c r="BP66" s="55"/>
      <c r="BQ66" s="55"/>
      <c r="BR66" s="55"/>
      <c r="BS66" s="55"/>
      <c r="BT66" s="55"/>
      <c r="BU66" s="55"/>
      <c r="BV66" s="55"/>
      <c r="BW66" s="55"/>
      <c r="BX66" s="55"/>
      <c r="BY66" s="55"/>
      <c r="BZ66" s="56"/>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4"/>
      <c r="BM67" s="55"/>
      <c r="BN67" s="55"/>
      <c r="BO67" s="55"/>
      <c r="BP67" s="55"/>
      <c r="BQ67" s="55"/>
      <c r="BR67" s="55"/>
      <c r="BS67" s="55"/>
      <c r="BT67" s="55"/>
      <c r="BU67" s="55"/>
      <c r="BV67" s="55"/>
      <c r="BW67" s="55"/>
      <c r="BX67" s="55"/>
      <c r="BY67" s="55"/>
      <c r="BZ67" s="56"/>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4"/>
      <c r="BM68" s="55"/>
      <c r="BN68" s="55"/>
      <c r="BO68" s="55"/>
      <c r="BP68" s="55"/>
      <c r="BQ68" s="55"/>
      <c r="BR68" s="55"/>
      <c r="BS68" s="55"/>
      <c r="BT68" s="55"/>
      <c r="BU68" s="55"/>
      <c r="BV68" s="55"/>
      <c r="BW68" s="55"/>
      <c r="BX68" s="55"/>
      <c r="BY68" s="55"/>
      <c r="BZ68" s="56"/>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4"/>
      <c r="BM69" s="55"/>
      <c r="BN69" s="55"/>
      <c r="BO69" s="55"/>
      <c r="BP69" s="55"/>
      <c r="BQ69" s="55"/>
      <c r="BR69" s="55"/>
      <c r="BS69" s="55"/>
      <c r="BT69" s="55"/>
      <c r="BU69" s="55"/>
      <c r="BV69" s="55"/>
      <c r="BW69" s="55"/>
      <c r="BX69" s="55"/>
      <c r="BY69" s="55"/>
      <c r="BZ69" s="56"/>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4"/>
      <c r="BM70" s="55"/>
      <c r="BN70" s="55"/>
      <c r="BO70" s="55"/>
      <c r="BP70" s="55"/>
      <c r="BQ70" s="55"/>
      <c r="BR70" s="55"/>
      <c r="BS70" s="55"/>
      <c r="BT70" s="55"/>
      <c r="BU70" s="55"/>
      <c r="BV70" s="55"/>
      <c r="BW70" s="55"/>
      <c r="BX70" s="55"/>
      <c r="BY70" s="55"/>
      <c r="BZ70" s="56"/>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4"/>
      <c r="BM71" s="55"/>
      <c r="BN71" s="55"/>
      <c r="BO71" s="55"/>
      <c r="BP71" s="55"/>
      <c r="BQ71" s="55"/>
      <c r="BR71" s="55"/>
      <c r="BS71" s="55"/>
      <c r="BT71" s="55"/>
      <c r="BU71" s="55"/>
      <c r="BV71" s="55"/>
      <c r="BW71" s="55"/>
      <c r="BX71" s="55"/>
      <c r="BY71" s="55"/>
      <c r="BZ71" s="56"/>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4"/>
      <c r="BM72" s="55"/>
      <c r="BN72" s="55"/>
      <c r="BO72" s="55"/>
      <c r="BP72" s="55"/>
      <c r="BQ72" s="55"/>
      <c r="BR72" s="55"/>
      <c r="BS72" s="55"/>
      <c r="BT72" s="55"/>
      <c r="BU72" s="55"/>
      <c r="BV72" s="55"/>
      <c r="BW72" s="55"/>
      <c r="BX72" s="55"/>
      <c r="BY72" s="55"/>
      <c r="BZ72" s="56"/>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4"/>
      <c r="BM73" s="55"/>
      <c r="BN73" s="55"/>
      <c r="BO73" s="55"/>
      <c r="BP73" s="55"/>
      <c r="BQ73" s="55"/>
      <c r="BR73" s="55"/>
      <c r="BS73" s="55"/>
      <c r="BT73" s="55"/>
      <c r="BU73" s="55"/>
      <c r="BV73" s="55"/>
      <c r="BW73" s="55"/>
      <c r="BX73" s="55"/>
      <c r="BY73" s="55"/>
      <c r="BZ73" s="56"/>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4"/>
      <c r="BM74" s="55"/>
      <c r="BN74" s="55"/>
      <c r="BO74" s="55"/>
      <c r="BP74" s="55"/>
      <c r="BQ74" s="55"/>
      <c r="BR74" s="55"/>
      <c r="BS74" s="55"/>
      <c r="BT74" s="55"/>
      <c r="BU74" s="55"/>
      <c r="BV74" s="55"/>
      <c r="BW74" s="55"/>
      <c r="BX74" s="55"/>
      <c r="BY74" s="55"/>
      <c r="BZ74" s="56"/>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4"/>
      <c r="BM75" s="55"/>
      <c r="BN75" s="55"/>
      <c r="BO75" s="55"/>
      <c r="BP75" s="55"/>
      <c r="BQ75" s="55"/>
      <c r="BR75" s="55"/>
      <c r="BS75" s="55"/>
      <c r="BT75" s="55"/>
      <c r="BU75" s="55"/>
      <c r="BV75" s="55"/>
      <c r="BW75" s="55"/>
      <c r="BX75" s="55"/>
      <c r="BY75" s="55"/>
      <c r="BZ75" s="56"/>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4"/>
      <c r="BM76" s="55"/>
      <c r="BN76" s="55"/>
      <c r="BO76" s="55"/>
      <c r="BP76" s="55"/>
      <c r="BQ76" s="55"/>
      <c r="BR76" s="55"/>
      <c r="BS76" s="55"/>
      <c r="BT76" s="55"/>
      <c r="BU76" s="55"/>
      <c r="BV76" s="55"/>
      <c r="BW76" s="55"/>
      <c r="BX76" s="55"/>
      <c r="BY76" s="55"/>
      <c r="BZ76" s="56"/>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4"/>
      <c r="BM77" s="55"/>
      <c r="BN77" s="55"/>
      <c r="BO77" s="55"/>
      <c r="BP77" s="55"/>
      <c r="BQ77" s="55"/>
      <c r="BR77" s="55"/>
      <c r="BS77" s="55"/>
      <c r="BT77" s="55"/>
      <c r="BU77" s="55"/>
      <c r="BV77" s="55"/>
      <c r="BW77" s="55"/>
      <c r="BX77" s="55"/>
      <c r="BY77" s="55"/>
      <c r="BZ77" s="56"/>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4"/>
      <c r="BM78" s="55"/>
      <c r="BN78" s="55"/>
      <c r="BO78" s="55"/>
      <c r="BP78" s="55"/>
      <c r="BQ78" s="55"/>
      <c r="BR78" s="55"/>
      <c r="BS78" s="55"/>
      <c r="BT78" s="55"/>
      <c r="BU78" s="55"/>
      <c r="BV78" s="55"/>
      <c r="BW78" s="55"/>
      <c r="BX78" s="55"/>
      <c r="BY78" s="55"/>
      <c r="BZ78" s="56"/>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4"/>
      <c r="BM79" s="55"/>
      <c r="BN79" s="55"/>
      <c r="BO79" s="55"/>
      <c r="BP79" s="55"/>
      <c r="BQ79" s="55"/>
      <c r="BR79" s="55"/>
      <c r="BS79" s="55"/>
      <c r="BT79" s="55"/>
      <c r="BU79" s="55"/>
      <c r="BV79" s="55"/>
      <c r="BW79" s="55"/>
      <c r="BX79" s="55"/>
      <c r="BY79" s="55"/>
      <c r="BZ79" s="56"/>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4"/>
      <c r="BM80" s="55"/>
      <c r="BN80" s="55"/>
      <c r="BO80" s="55"/>
      <c r="BP80" s="55"/>
      <c r="BQ80" s="55"/>
      <c r="BR80" s="55"/>
      <c r="BS80" s="55"/>
      <c r="BT80" s="55"/>
      <c r="BU80" s="55"/>
      <c r="BV80" s="55"/>
      <c r="BW80" s="55"/>
      <c r="BX80" s="55"/>
      <c r="BY80" s="55"/>
      <c r="BZ80" s="56"/>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4"/>
      <c r="BM81" s="55"/>
      <c r="BN81" s="55"/>
      <c r="BO81" s="55"/>
      <c r="BP81" s="55"/>
      <c r="BQ81" s="55"/>
      <c r="BR81" s="55"/>
      <c r="BS81" s="55"/>
      <c r="BT81" s="55"/>
      <c r="BU81" s="55"/>
      <c r="BV81" s="55"/>
      <c r="BW81" s="55"/>
      <c r="BX81" s="55"/>
      <c r="BY81" s="55"/>
      <c r="BZ81" s="56"/>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7"/>
      <c r="BM82" s="58"/>
      <c r="BN82" s="58"/>
      <c r="BO82" s="58"/>
      <c r="BP82" s="58"/>
      <c r="BQ82" s="58"/>
      <c r="BR82" s="58"/>
      <c r="BS82" s="58"/>
      <c r="BT82" s="58"/>
      <c r="BU82" s="58"/>
      <c r="BV82" s="58"/>
      <c r="BW82" s="58"/>
      <c r="BX82" s="58"/>
      <c r="BY82" s="58"/>
      <c r="BZ82" s="59"/>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【314.13】</v>
      </c>
      <c r="I86" s="26" t="str">
        <f>データ!CA6</f>
        <v>【58.42】</v>
      </c>
      <c r="J86" s="26" t="str">
        <f>データ!CL6</f>
        <v>【282.28】</v>
      </c>
      <c r="K86" s="26" t="str">
        <f>データ!CW6</f>
        <v>【57.83】</v>
      </c>
      <c r="L86" s="26" t="str">
        <f>データ!DH6</f>
        <v>【77.67】</v>
      </c>
      <c r="M86" s="26" t="s">
        <v>43</v>
      </c>
      <c r="N86" s="26" t="s">
        <v>43</v>
      </c>
      <c r="O86" s="26" t="str">
        <f>データ!EO6</f>
        <v>【-】</v>
      </c>
    </row>
  </sheetData>
  <sheetProtection algorithmName="SHA-512" hashValue="j9AolTEXncZdBjWUI6aDllXIZRsGzHhNWFW6PVqGNzBHG3cM+0FYPOW67VYnMfepFKnYJ4Vbp2tZFaIaYy6IZQ==" saltValue="e6LG4OTwHPK/ZrRIDxOSZw=="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5546875" customWidth="1"/>
  </cols>
  <sheetData>
    <row r="1" spans="1:145" x14ac:dyDescent="0.15">
      <c r="A1" t="s">
        <v>44</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45</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46</v>
      </c>
      <c r="B3" s="29" t="s">
        <v>47</v>
      </c>
      <c r="C3" s="29" t="s">
        <v>48</v>
      </c>
      <c r="D3" s="29" t="s">
        <v>49</v>
      </c>
      <c r="E3" s="29" t="s">
        <v>50</v>
      </c>
      <c r="F3" s="29" t="s">
        <v>51</v>
      </c>
      <c r="G3" s="29" t="s">
        <v>52</v>
      </c>
      <c r="H3" s="83" t="s">
        <v>53</v>
      </c>
      <c r="I3" s="84"/>
      <c r="J3" s="84"/>
      <c r="K3" s="84"/>
      <c r="L3" s="84"/>
      <c r="M3" s="84"/>
      <c r="N3" s="84"/>
      <c r="O3" s="84"/>
      <c r="P3" s="84"/>
      <c r="Q3" s="84"/>
      <c r="R3" s="84"/>
      <c r="S3" s="84"/>
      <c r="T3" s="84"/>
      <c r="U3" s="84"/>
      <c r="V3" s="84"/>
      <c r="W3" s="84"/>
      <c r="X3" s="85"/>
      <c r="Y3" s="89" t="s">
        <v>54</v>
      </c>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c r="DI3" s="82" t="s">
        <v>55</v>
      </c>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c r="EO3" s="82"/>
    </row>
    <row r="4" spans="1:145" x14ac:dyDescent="0.15">
      <c r="A4" s="28" t="s">
        <v>56</v>
      </c>
      <c r="B4" s="30"/>
      <c r="C4" s="30"/>
      <c r="D4" s="30"/>
      <c r="E4" s="30"/>
      <c r="F4" s="30"/>
      <c r="G4" s="30"/>
      <c r="H4" s="86"/>
      <c r="I4" s="87"/>
      <c r="J4" s="87"/>
      <c r="K4" s="87"/>
      <c r="L4" s="87"/>
      <c r="M4" s="87"/>
      <c r="N4" s="87"/>
      <c r="O4" s="87"/>
      <c r="P4" s="87"/>
      <c r="Q4" s="87"/>
      <c r="R4" s="87"/>
      <c r="S4" s="87"/>
      <c r="T4" s="87"/>
      <c r="U4" s="87"/>
      <c r="V4" s="87"/>
      <c r="W4" s="87"/>
      <c r="X4" s="88"/>
      <c r="Y4" s="82" t="s">
        <v>57</v>
      </c>
      <c r="Z4" s="82"/>
      <c r="AA4" s="82"/>
      <c r="AB4" s="82"/>
      <c r="AC4" s="82"/>
      <c r="AD4" s="82"/>
      <c r="AE4" s="82"/>
      <c r="AF4" s="82"/>
      <c r="AG4" s="82"/>
      <c r="AH4" s="82"/>
      <c r="AI4" s="82"/>
      <c r="AJ4" s="82" t="s">
        <v>58</v>
      </c>
      <c r="AK4" s="82"/>
      <c r="AL4" s="82"/>
      <c r="AM4" s="82"/>
      <c r="AN4" s="82"/>
      <c r="AO4" s="82"/>
      <c r="AP4" s="82"/>
      <c r="AQ4" s="82"/>
      <c r="AR4" s="82"/>
      <c r="AS4" s="82"/>
      <c r="AT4" s="82"/>
      <c r="AU4" s="82" t="s">
        <v>59</v>
      </c>
      <c r="AV4" s="82"/>
      <c r="AW4" s="82"/>
      <c r="AX4" s="82"/>
      <c r="AY4" s="82"/>
      <c r="AZ4" s="82"/>
      <c r="BA4" s="82"/>
      <c r="BB4" s="82"/>
      <c r="BC4" s="82"/>
      <c r="BD4" s="82"/>
      <c r="BE4" s="82"/>
      <c r="BF4" s="82" t="s">
        <v>60</v>
      </c>
      <c r="BG4" s="82"/>
      <c r="BH4" s="82"/>
      <c r="BI4" s="82"/>
      <c r="BJ4" s="82"/>
      <c r="BK4" s="82"/>
      <c r="BL4" s="82"/>
      <c r="BM4" s="82"/>
      <c r="BN4" s="82"/>
      <c r="BO4" s="82"/>
      <c r="BP4" s="82"/>
      <c r="BQ4" s="82" t="s">
        <v>61</v>
      </c>
      <c r="BR4" s="82"/>
      <c r="BS4" s="82"/>
      <c r="BT4" s="82"/>
      <c r="BU4" s="82"/>
      <c r="BV4" s="82"/>
      <c r="BW4" s="82"/>
      <c r="BX4" s="82"/>
      <c r="BY4" s="82"/>
      <c r="BZ4" s="82"/>
      <c r="CA4" s="82"/>
      <c r="CB4" s="82" t="s">
        <v>62</v>
      </c>
      <c r="CC4" s="82"/>
      <c r="CD4" s="82"/>
      <c r="CE4" s="82"/>
      <c r="CF4" s="82"/>
      <c r="CG4" s="82"/>
      <c r="CH4" s="82"/>
      <c r="CI4" s="82"/>
      <c r="CJ4" s="82"/>
      <c r="CK4" s="82"/>
      <c r="CL4" s="82"/>
      <c r="CM4" s="82" t="s">
        <v>63</v>
      </c>
      <c r="CN4" s="82"/>
      <c r="CO4" s="82"/>
      <c r="CP4" s="82"/>
      <c r="CQ4" s="82"/>
      <c r="CR4" s="82"/>
      <c r="CS4" s="82"/>
      <c r="CT4" s="82"/>
      <c r="CU4" s="82"/>
      <c r="CV4" s="82"/>
      <c r="CW4" s="82"/>
      <c r="CX4" s="82" t="s">
        <v>64</v>
      </c>
      <c r="CY4" s="82"/>
      <c r="CZ4" s="82"/>
      <c r="DA4" s="82"/>
      <c r="DB4" s="82"/>
      <c r="DC4" s="82"/>
      <c r="DD4" s="82"/>
      <c r="DE4" s="82"/>
      <c r="DF4" s="82"/>
      <c r="DG4" s="82"/>
      <c r="DH4" s="82"/>
      <c r="DI4" s="82" t="s">
        <v>65</v>
      </c>
      <c r="DJ4" s="82"/>
      <c r="DK4" s="82"/>
      <c r="DL4" s="82"/>
      <c r="DM4" s="82"/>
      <c r="DN4" s="82"/>
      <c r="DO4" s="82"/>
      <c r="DP4" s="82"/>
      <c r="DQ4" s="82"/>
      <c r="DR4" s="82"/>
      <c r="DS4" s="82"/>
      <c r="DT4" s="82" t="s">
        <v>66</v>
      </c>
      <c r="DU4" s="82"/>
      <c r="DV4" s="82"/>
      <c r="DW4" s="82"/>
      <c r="DX4" s="82"/>
      <c r="DY4" s="82"/>
      <c r="DZ4" s="82"/>
      <c r="EA4" s="82"/>
      <c r="EB4" s="82"/>
      <c r="EC4" s="82"/>
      <c r="ED4" s="82"/>
      <c r="EE4" s="82" t="s">
        <v>67</v>
      </c>
      <c r="EF4" s="82"/>
      <c r="EG4" s="82"/>
      <c r="EH4" s="82"/>
      <c r="EI4" s="82"/>
      <c r="EJ4" s="82"/>
      <c r="EK4" s="82"/>
      <c r="EL4" s="82"/>
      <c r="EM4" s="82"/>
      <c r="EN4" s="82"/>
      <c r="EO4" s="82"/>
    </row>
    <row r="5" spans="1:145" x14ac:dyDescent="0.15">
      <c r="A5" s="28" t="s">
        <v>68</v>
      </c>
      <c r="B5" s="31"/>
      <c r="C5" s="31"/>
      <c r="D5" s="31"/>
      <c r="E5" s="31"/>
      <c r="F5" s="31"/>
      <c r="G5" s="31"/>
      <c r="H5" s="32" t="s">
        <v>69</v>
      </c>
      <c r="I5" s="32" t="s">
        <v>70</v>
      </c>
      <c r="J5" s="32" t="s">
        <v>71</v>
      </c>
      <c r="K5" s="32" t="s">
        <v>72</v>
      </c>
      <c r="L5" s="32" t="s">
        <v>73</v>
      </c>
      <c r="M5" s="32" t="s">
        <v>5</v>
      </c>
      <c r="N5" s="32" t="s">
        <v>74</v>
      </c>
      <c r="O5" s="32" t="s">
        <v>75</v>
      </c>
      <c r="P5" s="32" t="s">
        <v>76</v>
      </c>
      <c r="Q5" s="32" t="s">
        <v>77</v>
      </c>
      <c r="R5" s="32" t="s">
        <v>78</v>
      </c>
      <c r="S5" s="32" t="s">
        <v>79</v>
      </c>
      <c r="T5" s="32" t="s">
        <v>80</v>
      </c>
      <c r="U5" s="32" t="s">
        <v>81</v>
      </c>
      <c r="V5" s="32" t="s">
        <v>82</v>
      </c>
      <c r="W5" s="32" t="s">
        <v>83</v>
      </c>
      <c r="X5" s="32" t="s">
        <v>84</v>
      </c>
      <c r="Y5" s="32" t="s">
        <v>85</v>
      </c>
      <c r="Z5" s="32" t="s">
        <v>86</v>
      </c>
      <c r="AA5" s="32" t="s">
        <v>87</v>
      </c>
      <c r="AB5" s="32" t="s">
        <v>88</v>
      </c>
      <c r="AC5" s="32" t="s">
        <v>89</v>
      </c>
      <c r="AD5" s="32" t="s">
        <v>90</v>
      </c>
      <c r="AE5" s="32" t="s">
        <v>91</v>
      </c>
      <c r="AF5" s="32" t="s">
        <v>92</v>
      </c>
      <c r="AG5" s="32" t="s">
        <v>93</v>
      </c>
      <c r="AH5" s="32" t="s">
        <v>94</v>
      </c>
      <c r="AI5" s="32" t="s">
        <v>31</v>
      </c>
      <c r="AJ5" s="32" t="s">
        <v>85</v>
      </c>
      <c r="AK5" s="32" t="s">
        <v>86</v>
      </c>
      <c r="AL5" s="32" t="s">
        <v>87</v>
      </c>
      <c r="AM5" s="32" t="s">
        <v>88</v>
      </c>
      <c r="AN5" s="32" t="s">
        <v>89</v>
      </c>
      <c r="AO5" s="32" t="s">
        <v>90</v>
      </c>
      <c r="AP5" s="32" t="s">
        <v>91</v>
      </c>
      <c r="AQ5" s="32" t="s">
        <v>92</v>
      </c>
      <c r="AR5" s="32" t="s">
        <v>93</v>
      </c>
      <c r="AS5" s="32" t="s">
        <v>94</v>
      </c>
      <c r="AT5" s="32" t="s">
        <v>95</v>
      </c>
      <c r="AU5" s="32" t="s">
        <v>85</v>
      </c>
      <c r="AV5" s="32" t="s">
        <v>86</v>
      </c>
      <c r="AW5" s="32" t="s">
        <v>87</v>
      </c>
      <c r="AX5" s="32" t="s">
        <v>88</v>
      </c>
      <c r="AY5" s="32" t="s">
        <v>89</v>
      </c>
      <c r="AZ5" s="32" t="s">
        <v>90</v>
      </c>
      <c r="BA5" s="32" t="s">
        <v>91</v>
      </c>
      <c r="BB5" s="32" t="s">
        <v>92</v>
      </c>
      <c r="BC5" s="32" t="s">
        <v>93</v>
      </c>
      <c r="BD5" s="32" t="s">
        <v>94</v>
      </c>
      <c r="BE5" s="32" t="s">
        <v>95</v>
      </c>
      <c r="BF5" s="32" t="s">
        <v>85</v>
      </c>
      <c r="BG5" s="32" t="s">
        <v>86</v>
      </c>
      <c r="BH5" s="32" t="s">
        <v>87</v>
      </c>
      <c r="BI5" s="32" t="s">
        <v>88</v>
      </c>
      <c r="BJ5" s="32" t="s">
        <v>89</v>
      </c>
      <c r="BK5" s="32" t="s">
        <v>90</v>
      </c>
      <c r="BL5" s="32" t="s">
        <v>91</v>
      </c>
      <c r="BM5" s="32" t="s">
        <v>92</v>
      </c>
      <c r="BN5" s="32" t="s">
        <v>93</v>
      </c>
      <c r="BO5" s="32" t="s">
        <v>94</v>
      </c>
      <c r="BP5" s="32" t="s">
        <v>95</v>
      </c>
      <c r="BQ5" s="32" t="s">
        <v>85</v>
      </c>
      <c r="BR5" s="32" t="s">
        <v>86</v>
      </c>
      <c r="BS5" s="32" t="s">
        <v>87</v>
      </c>
      <c r="BT5" s="32" t="s">
        <v>88</v>
      </c>
      <c r="BU5" s="32" t="s">
        <v>89</v>
      </c>
      <c r="BV5" s="32" t="s">
        <v>90</v>
      </c>
      <c r="BW5" s="32" t="s">
        <v>91</v>
      </c>
      <c r="BX5" s="32" t="s">
        <v>92</v>
      </c>
      <c r="BY5" s="32" t="s">
        <v>93</v>
      </c>
      <c r="BZ5" s="32" t="s">
        <v>94</v>
      </c>
      <c r="CA5" s="32" t="s">
        <v>95</v>
      </c>
      <c r="CB5" s="32" t="s">
        <v>85</v>
      </c>
      <c r="CC5" s="32" t="s">
        <v>86</v>
      </c>
      <c r="CD5" s="32" t="s">
        <v>87</v>
      </c>
      <c r="CE5" s="32" t="s">
        <v>88</v>
      </c>
      <c r="CF5" s="32" t="s">
        <v>89</v>
      </c>
      <c r="CG5" s="32" t="s">
        <v>90</v>
      </c>
      <c r="CH5" s="32" t="s">
        <v>91</v>
      </c>
      <c r="CI5" s="32" t="s">
        <v>92</v>
      </c>
      <c r="CJ5" s="32" t="s">
        <v>93</v>
      </c>
      <c r="CK5" s="32" t="s">
        <v>94</v>
      </c>
      <c r="CL5" s="32" t="s">
        <v>95</v>
      </c>
      <c r="CM5" s="32" t="s">
        <v>85</v>
      </c>
      <c r="CN5" s="32" t="s">
        <v>86</v>
      </c>
      <c r="CO5" s="32" t="s">
        <v>87</v>
      </c>
      <c r="CP5" s="32" t="s">
        <v>88</v>
      </c>
      <c r="CQ5" s="32" t="s">
        <v>89</v>
      </c>
      <c r="CR5" s="32" t="s">
        <v>90</v>
      </c>
      <c r="CS5" s="32" t="s">
        <v>91</v>
      </c>
      <c r="CT5" s="32" t="s">
        <v>92</v>
      </c>
      <c r="CU5" s="32" t="s">
        <v>93</v>
      </c>
      <c r="CV5" s="32" t="s">
        <v>94</v>
      </c>
      <c r="CW5" s="32" t="s">
        <v>95</v>
      </c>
      <c r="CX5" s="32" t="s">
        <v>85</v>
      </c>
      <c r="CY5" s="32" t="s">
        <v>86</v>
      </c>
      <c r="CZ5" s="32" t="s">
        <v>87</v>
      </c>
      <c r="DA5" s="32" t="s">
        <v>88</v>
      </c>
      <c r="DB5" s="32" t="s">
        <v>89</v>
      </c>
      <c r="DC5" s="32" t="s">
        <v>90</v>
      </c>
      <c r="DD5" s="32" t="s">
        <v>91</v>
      </c>
      <c r="DE5" s="32" t="s">
        <v>92</v>
      </c>
      <c r="DF5" s="32" t="s">
        <v>93</v>
      </c>
      <c r="DG5" s="32" t="s">
        <v>94</v>
      </c>
      <c r="DH5" s="32" t="s">
        <v>95</v>
      </c>
      <c r="DI5" s="32" t="s">
        <v>85</v>
      </c>
      <c r="DJ5" s="32" t="s">
        <v>86</v>
      </c>
      <c r="DK5" s="32" t="s">
        <v>87</v>
      </c>
      <c r="DL5" s="32" t="s">
        <v>88</v>
      </c>
      <c r="DM5" s="32" t="s">
        <v>89</v>
      </c>
      <c r="DN5" s="32" t="s">
        <v>90</v>
      </c>
      <c r="DO5" s="32" t="s">
        <v>91</v>
      </c>
      <c r="DP5" s="32" t="s">
        <v>92</v>
      </c>
      <c r="DQ5" s="32" t="s">
        <v>93</v>
      </c>
      <c r="DR5" s="32" t="s">
        <v>94</v>
      </c>
      <c r="DS5" s="32" t="s">
        <v>95</v>
      </c>
      <c r="DT5" s="32" t="s">
        <v>85</v>
      </c>
      <c r="DU5" s="32" t="s">
        <v>86</v>
      </c>
      <c r="DV5" s="32" t="s">
        <v>87</v>
      </c>
      <c r="DW5" s="32" t="s">
        <v>88</v>
      </c>
      <c r="DX5" s="32" t="s">
        <v>89</v>
      </c>
      <c r="DY5" s="32" t="s">
        <v>90</v>
      </c>
      <c r="DZ5" s="32" t="s">
        <v>91</v>
      </c>
      <c r="EA5" s="32" t="s">
        <v>92</v>
      </c>
      <c r="EB5" s="32" t="s">
        <v>93</v>
      </c>
      <c r="EC5" s="32" t="s">
        <v>94</v>
      </c>
      <c r="ED5" s="32" t="s">
        <v>95</v>
      </c>
      <c r="EE5" s="32" t="s">
        <v>85</v>
      </c>
      <c r="EF5" s="32" t="s">
        <v>86</v>
      </c>
      <c r="EG5" s="32" t="s">
        <v>87</v>
      </c>
      <c r="EH5" s="32" t="s">
        <v>88</v>
      </c>
      <c r="EI5" s="32" t="s">
        <v>89</v>
      </c>
      <c r="EJ5" s="32" t="s">
        <v>90</v>
      </c>
      <c r="EK5" s="32" t="s">
        <v>91</v>
      </c>
      <c r="EL5" s="32" t="s">
        <v>92</v>
      </c>
      <c r="EM5" s="32" t="s">
        <v>93</v>
      </c>
      <c r="EN5" s="32" t="s">
        <v>94</v>
      </c>
      <c r="EO5" s="32" t="s">
        <v>95</v>
      </c>
    </row>
    <row r="6" spans="1:145" s="36" customFormat="1" x14ac:dyDescent="0.15">
      <c r="A6" s="28" t="s">
        <v>96</v>
      </c>
      <c r="B6" s="33">
        <f>B7</f>
        <v>2020</v>
      </c>
      <c r="C6" s="33">
        <f t="shared" ref="C6:X6" si="3">C7</f>
        <v>412091</v>
      </c>
      <c r="D6" s="33">
        <f t="shared" si="3"/>
        <v>47</v>
      </c>
      <c r="E6" s="33">
        <f t="shared" si="3"/>
        <v>18</v>
      </c>
      <c r="F6" s="33">
        <f t="shared" si="3"/>
        <v>0</v>
      </c>
      <c r="G6" s="33">
        <f t="shared" si="3"/>
        <v>0</v>
      </c>
      <c r="H6" s="33" t="str">
        <f t="shared" si="3"/>
        <v>佐賀県　嬉野市</v>
      </c>
      <c r="I6" s="33" t="str">
        <f t="shared" si="3"/>
        <v>法非適用</v>
      </c>
      <c r="J6" s="33" t="str">
        <f t="shared" si="3"/>
        <v>下水道事業</v>
      </c>
      <c r="K6" s="33" t="str">
        <f t="shared" si="3"/>
        <v>特定地域生活排水処理</v>
      </c>
      <c r="L6" s="33" t="str">
        <f t="shared" si="3"/>
        <v>K3</v>
      </c>
      <c r="M6" s="33" t="str">
        <f t="shared" si="3"/>
        <v>非設置</v>
      </c>
      <c r="N6" s="34" t="str">
        <f t="shared" si="3"/>
        <v>-</v>
      </c>
      <c r="O6" s="34" t="str">
        <f t="shared" si="3"/>
        <v>該当数値なし</v>
      </c>
      <c r="P6" s="34">
        <f t="shared" si="3"/>
        <v>46.49</v>
      </c>
      <c r="Q6" s="34">
        <f t="shared" si="3"/>
        <v>100</v>
      </c>
      <c r="R6" s="34">
        <f t="shared" si="3"/>
        <v>2970</v>
      </c>
      <c r="S6" s="34">
        <f t="shared" si="3"/>
        <v>25677</v>
      </c>
      <c r="T6" s="34">
        <f t="shared" si="3"/>
        <v>126.41</v>
      </c>
      <c r="U6" s="34">
        <f t="shared" si="3"/>
        <v>203.12</v>
      </c>
      <c r="V6" s="34">
        <f t="shared" si="3"/>
        <v>11854</v>
      </c>
      <c r="W6" s="34">
        <f t="shared" si="3"/>
        <v>120.55</v>
      </c>
      <c r="X6" s="34">
        <f t="shared" si="3"/>
        <v>98.33</v>
      </c>
      <c r="Y6" s="35">
        <f>IF(Y7="",NA(),Y7)</f>
        <v>100.29</v>
      </c>
      <c r="Z6" s="35">
        <f t="shared" ref="Z6:AH6" si="4">IF(Z7="",NA(),Z7)</f>
        <v>105.8</v>
      </c>
      <c r="AA6" s="35">
        <f t="shared" si="4"/>
        <v>93.89</v>
      </c>
      <c r="AB6" s="35">
        <f t="shared" si="4"/>
        <v>97.37</v>
      </c>
      <c r="AC6" s="35">
        <f t="shared" si="4"/>
        <v>85.6</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666.08</v>
      </c>
      <c r="BG6" s="35">
        <f t="shared" ref="BG6:BO6" si="7">IF(BG7="",NA(),BG7)</f>
        <v>553.04999999999995</v>
      </c>
      <c r="BH6" s="35">
        <f t="shared" si="7"/>
        <v>519.75</v>
      </c>
      <c r="BI6" s="34">
        <f t="shared" si="7"/>
        <v>0</v>
      </c>
      <c r="BJ6" s="34">
        <f t="shared" si="7"/>
        <v>0</v>
      </c>
      <c r="BK6" s="35">
        <f t="shared" si="7"/>
        <v>413.5</v>
      </c>
      <c r="BL6" s="35">
        <f t="shared" si="7"/>
        <v>407.42</v>
      </c>
      <c r="BM6" s="35">
        <f t="shared" si="7"/>
        <v>386.46</v>
      </c>
      <c r="BN6" s="35">
        <f t="shared" si="7"/>
        <v>421.25</v>
      </c>
      <c r="BO6" s="35">
        <f t="shared" si="7"/>
        <v>398.42</v>
      </c>
      <c r="BP6" s="34" t="str">
        <f>IF(BP7="","",IF(BP7="-","【-】","【"&amp;SUBSTITUTE(TEXT(BP7,"#,##0.00"),"-","△")&amp;"】"))</f>
        <v>【314.13】</v>
      </c>
      <c r="BQ6" s="35">
        <f>IF(BQ7="",NA(),BQ7)</f>
        <v>39.57</v>
      </c>
      <c r="BR6" s="35">
        <f t="shared" ref="BR6:BZ6" si="8">IF(BR7="",NA(),BR7)</f>
        <v>45.94</v>
      </c>
      <c r="BS6" s="35">
        <f t="shared" si="8"/>
        <v>52.1</v>
      </c>
      <c r="BT6" s="35">
        <f t="shared" si="8"/>
        <v>48.64</v>
      </c>
      <c r="BU6" s="35">
        <f t="shared" si="8"/>
        <v>41.08</v>
      </c>
      <c r="BV6" s="35">
        <f t="shared" si="8"/>
        <v>55.84</v>
      </c>
      <c r="BW6" s="35">
        <f t="shared" si="8"/>
        <v>57.08</v>
      </c>
      <c r="BX6" s="35">
        <f t="shared" si="8"/>
        <v>55.85</v>
      </c>
      <c r="BY6" s="35">
        <f t="shared" si="8"/>
        <v>53.23</v>
      </c>
      <c r="BZ6" s="35">
        <f t="shared" si="8"/>
        <v>50.7</v>
      </c>
      <c r="CA6" s="34" t="str">
        <f>IF(CA7="","",IF(CA7="-","【-】","【"&amp;SUBSTITUTE(TEXT(CA7,"#,##0.00"),"-","△")&amp;"】"))</f>
        <v>【58.42】</v>
      </c>
      <c r="CB6" s="35">
        <f>IF(CB7="",NA(),CB7)</f>
        <v>381.98</v>
      </c>
      <c r="CC6" s="35">
        <f t="shared" ref="CC6:CK6" si="9">IF(CC7="",NA(),CC7)</f>
        <v>357.12</v>
      </c>
      <c r="CD6" s="35">
        <f t="shared" si="9"/>
        <v>289.60000000000002</v>
      </c>
      <c r="CE6" s="35">
        <f t="shared" si="9"/>
        <v>311.91000000000003</v>
      </c>
      <c r="CF6" s="35">
        <f t="shared" si="9"/>
        <v>377.51</v>
      </c>
      <c r="CG6" s="35">
        <f t="shared" si="9"/>
        <v>287.57</v>
      </c>
      <c r="CH6" s="35">
        <f t="shared" si="9"/>
        <v>286.86</v>
      </c>
      <c r="CI6" s="35">
        <f t="shared" si="9"/>
        <v>287.91000000000003</v>
      </c>
      <c r="CJ6" s="35">
        <f t="shared" si="9"/>
        <v>283.3</v>
      </c>
      <c r="CK6" s="35">
        <f t="shared" si="9"/>
        <v>289.81</v>
      </c>
      <c r="CL6" s="34" t="str">
        <f>IF(CL7="","",IF(CL7="-","【-】","【"&amp;SUBSTITUTE(TEXT(CL7,"#,##0.00"),"-","△")&amp;"】"))</f>
        <v>【282.28】</v>
      </c>
      <c r="CM6" s="35">
        <f>IF(CM7="",NA(),CM7)</f>
        <v>48.5</v>
      </c>
      <c r="CN6" s="35">
        <f t="shared" ref="CN6:CV6" si="10">IF(CN7="",NA(),CN7)</f>
        <v>48.85</v>
      </c>
      <c r="CO6" s="35">
        <f t="shared" si="10"/>
        <v>54.49</v>
      </c>
      <c r="CP6" s="35">
        <f t="shared" si="10"/>
        <v>55.6</v>
      </c>
      <c r="CQ6" s="35">
        <f t="shared" si="10"/>
        <v>57.14</v>
      </c>
      <c r="CR6" s="35">
        <f t="shared" si="10"/>
        <v>61.55</v>
      </c>
      <c r="CS6" s="35">
        <f t="shared" si="10"/>
        <v>57.22</v>
      </c>
      <c r="CT6" s="35">
        <f t="shared" si="10"/>
        <v>54.93</v>
      </c>
      <c r="CU6" s="35">
        <f t="shared" si="10"/>
        <v>55.96</v>
      </c>
      <c r="CV6" s="35">
        <f t="shared" si="10"/>
        <v>56.45</v>
      </c>
      <c r="CW6" s="34" t="str">
        <f>IF(CW7="","",IF(CW7="-","【-】","【"&amp;SUBSTITUTE(TEXT(CW7,"#,##0.00"),"-","△")&amp;"】"))</f>
        <v>【57.83】</v>
      </c>
      <c r="CX6" s="35">
        <f>IF(CX7="",NA(),CX7)</f>
        <v>30.33</v>
      </c>
      <c r="CY6" s="35">
        <f t="shared" ref="CY6:DG6" si="11">IF(CY7="",NA(),CY7)</f>
        <v>32.700000000000003</v>
      </c>
      <c r="CZ6" s="35">
        <f t="shared" si="11"/>
        <v>30.35</v>
      </c>
      <c r="DA6" s="35">
        <f t="shared" si="11"/>
        <v>34.82</v>
      </c>
      <c r="DB6" s="35">
        <f t="shared" si="11"/>
        <v>34.65</v>
      </c>
      <c r="DC6" s="35">
        <f t="shared" si="11"/>
        <v>67.489999999999995</v>
      </c>
      <c r="DD6" s="35">
        <f t="shared" si="11"/>
        <v>67.290000000000006</v>
      </c>
      <c r="DE6" s="35">
        <f t="shared" si="11"/>
        <v>65.569999999999993</v>
      </c>
      <c r="DF6" s="35">
        <f t="shared" si="11"/>
        <v>60.12</v>
      </c>
      <c r="DG6" s="35">
        <f t="shared" si="11"/>
        <v>54.99</v>
      </c>
      <c r="DH6" s="34" t="str">
        <f>IF(DH7="","",IF(DH7="-","【-】","【"&amp;SUBSTITUTE(TEXT(DH7,"#,##0.00"),"-","△")&amp;"】"))</f>
        <v>【77.67】</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5" t="str">
        <f>IF(EE7="",NA(),EE7)</f>
        <v>-</v>
      </c>
      <c r="EF6" s="35" t="str">
        <f t="shared" ref="EF6:EN6" si="14">IF(EF7="",NA(),EF7)</f>
        <v>-</v>
      </c>
      <c r="EG6" s="35" t="str">
        <f t="shared" si="14"/>
        <v>-</v>
      </c>
      <c r="EH6" s="35" t="str">
        <f t="shared" si="14"/>
        <v>-</v>
      </c>
      <c r="EI6" s="35" t="str">
        <f t="shared" si="14"/>
        <v>-</v>
      </c>
      <c r="EJ6" s="35" t="str">
        <f t="shared" si="14"/>
        <v>-</v>
      </c>
      <c r="EK6" s="35" t="str">
        <f t="shared" si="14"/>
        <v>-</v>
      </c>
      <c r="EL6" s="35" t="str">
        <f t="shared" si="14"/>
        <v>-</v>
      </c>
      <c r="EM6" s="35" t="str">
        <f t="shared" si="14"/>
        <v>-</v>
      </c>
      <c r="EN6" s="35" t="str">
        <f t="shared" si="14"/>
        <v>-</v>
      </c>
      <c r="EO6" s="34" t="str">
        <f>IF(EO7="","",IF(EO7="-","【-】","【"&amp;SUBSTITUTE(TEXT(EO7,"#,##0.00"),"-","△")&amp;"】"))</f>
        <v>【-】</v>
      </c>
    </row>
    <row r="7" spans="1:145" s="36" customFormat="1" x14ac:dyDescent="0.15">
      <c r="A7" s="28"/>
      <c r="B7" s="37">
        <v>2020</v>
      </c>
      <c r="C7" s="37">
        <v>412091</v>
      </c>
      <c r="D7" s="37">
        <v>47</v>
      </c>
      <c r="E7" s="37">
        <v>18</v>
      </c>
      <c r="F7" s="37">
        <v>0</v>
      </c>
      <c r="G7" s="37">
        <v>0</v>
      </c>
      <c r="H7" s="37" t="s">
        <v>97</v>
      </c>
      <c r="I7" s="37" t="s">
        <v>98</v>
      </c>
      <c r="J7" s="37" t="s">
        <v>99</v>
      </c>
      <c r="K7" s="37" t="s">
        <v>100</v>
      </c>
      <c r="L7" s="37" t="s">
        <v>101</v>
      </c>
      <c r="M7" s="37" t="s">
        <v>102</v>
      </c>
      <c r="N7" s="38" t="s">
        <v>103</v>
      </c>
      <c r="O7" s="38" t="s">
        <v>104</v>
      </c>
      <c r="P7" s="38">
        <v>46.49</v>
      </c>
      <c r="Q7" s="38">
        <v>100</v>
      </c>
      <c r="R7" s="38">
        <v>2970</v>
      </c>
      <c r="S7" s="38">
        <v>25677</v>
      </c>
      <c r="T7" s="38">
        <v>126.41</v>
      </c>
      <c r="U7" s="38">
        <v>203.12</v>
      </c>
      <c r="V7" s="38">
        <v>11854</v>
      </c>
      <c r="W7" s="38">
        <v>120.55</v>
      </c>
      <c r="X7" s="38">
        <v>98.33</v>
      </c>
      <c r="Y7" s="38">
        <v>100.29</v>
      </c>
      <c r="Z7" s="38">
        <v>105.8</v>
      </c>
      <c r="AA7" s="38">
        <v>93.89</v>
      </c>
      <c r="AB7" s="38">
        <v>97.37</v>
      </c>
      <c r="AC7" s="38">
        <v>85.6</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666.08</v>
      </c>
      <c r="BG7" s="38">
        <v>553.04999999999995</v>
      </c>
      <c r="BH7" s="38">
        <v>519.75</v>
      </c>
      <c r="BI7" s="38">
        <v>0</v>
      </c>
      <c r="BJ7" s="38">
        <v>0</v>
      </c>
      <c r="BK7" s="38">
        <v>413.5</v>
      </c>
      <c r="BL7" s="38">
        <v>407.42</v>
      </c>
      <c r="BM7" s="38">
        <v>386.46</v>
      </c>
      <c r="BN7" s="38">
        <v>421.25</v>
      </c>
      <c r="BO7" s="38">
        <v>398.42</v>
      </c>
      <c r="BP7" s="38">
        <v>314.13</v>
      </c>
      <c r="BQ7" s="38">
        <v>39.57</v>
      </c>
      <c r="BR7" s="38">
        <v>45.94</v>
      </c>
      <c r="BS7" s="38">
        <v>52.1</v>
      </c>
      <c r="BT7" s="38">
        <v>48.64</v>
      </c>
      <c r="BU7" s="38">
        <v>41.08</v>
      </c>
      <c r="BV7" s="38">
        <v>55.84</v>
      </c>
      <c r="BW7" s="38">
        <v>57.08</v>
      </c>
      <c r="BX7" s="38">
        <v>55.85</v>
      </c>
      <c r="BY7" s="38">
        <v>53.23</v>
      </c>
      <c r="BZ7" s="38">
        <v>50.7</v>
      </c>
      <c r="CA7" s="38">
        <v>58.42</v>
      </c>
      <c r="CB7" s="38">
        <v>381.98</v>
      </c>
      <c r="CC7" s="38">
        <v>357.12</v>
      </c>
      <c r="CD7" s="38">
        <v>289.60000000000002</v>
      </c>
      <c r="CE7" s="38">
        <v>311.91000000000003</v>
      </c>
      <c r="CF7" s="38">
        <v>377.51</v>
      </c>
      <c r="CG7" s="38">
        <v>287.57</v>
      </c>
      <c r="CH7" s="38">
        <v>286.86</v>
      </c>
      <c r="CI7" s="38">
        <v>287.91000000000003</v>
      </c>
      <c r="CJ7" s="38">
        <v>283.3</v>
      </c>
      <c r="CK7" s="38">
        <v>289.81</v>
      </c>
      <c r="CL7" s="38">
        <v>282.27999999999997</v>
      </c>
      <c r="CM7" s="38">
        <v>48.5</v>
      </c>
      <c r="CN7" s="38">
        <v>48.85</v>
      </c>
      <c r="CO7" s="38">
        <v>54.49</v>
      </c>
      <c r="CP7" s="38">
        <v>55.6</v>
      </c>
      <c r="CQ7" s="38">
        <v>57.14</v>
      </c>
      <c r="CR7" s="38">
        <v>61.55</v>
      </c>
      <c r="CS7" s="38">
        <v>57.22</v>
      </c>
      <c r="CT7" s="38">
        <v>54.93</v>
      </c>
      <c r="CU7" s="38">
        <v>55.96</v>
      </c>
      <c r="CV7" s="38">
        <v>56.45</v>
      </c>
      <c r="CW7" s="38">
        <v>57.83</v>
      </c>
      <c r="CX7" s="38">
        <v>30.33</v>
      </c>
      <c r="CY7" s="38">
        <v>32.700000000000003</v>
      </c>
      <c r="CZ7" s="38">
        <v>30.35</v>
      </c>
      <c r="DA7" s="38">
        <v>34.82</v>
      </c>
      <c r="DB7" s="38">
        <v>34.65</v>
      </c>
      <c r="DC7" s="38">
        <v>67.489999999999995</v>
      </c>
      <c r="DD7" s="38">
        <v>67.290000000000006</v>
      </c>
      <c r="DE7" s="38">
        <v>65.569999999999993</v>
      </c>
      <c r="DF7" s="38">
        <v>60.12</v>
      </c>
      <c r="DG7" s="38">
        <v>54.99</v>
      </c>
      <c r="DH7" s="38">
        <v>77.67</v>
      </c>
      <c r="DI7" s="38"/>
      <c r="DJ7" s="38"/>
      <c r="DK7" s="38"/>
      <c r="DL7" s="38"/>
      <c r="DM7" s="38"/>
      <c r="DN7" s="38"/>
      <c r="DO7" s="38"/>
      <c r="DP7" s="38"/>
      <c r="DQ7" s="38"/>
      <c r="DR7" s="38"/>
      <c r="DS7" s="38"/>
      <c r="DT7" s="38"/>
      <c r="DU7" s="38"/>
      <c r="DV7" s="38"/>
      <c r="DW7" s="38"/>
      <c r="DX7" s="38"/>
      <c r="DY7" s="38"/>
      <c r="DZ7" s="38"/>
      <c r="EA7" s="38"/>
      <c r="EB7" s="38"/>
      <c r="EC7" s="38"/>
      <c r="ED7" s="38"/>
      <c r="EE7" s="38" t="s">
        <v>103</v>
      </c>
      <c r="EF7" s="38" t="s">
        <v>103</v>
      </c>
      <c r="EG7" s="38" t="s">
        <v>103</v>
      </c>
      <c r="EH7" s="38" t="s">
        <v>103</v>
      </c>
      <c r="EI7" s="38" t="s">
        <v>103</v>
      </c>
      <c r="EJ7" s="38" t="s">
        <v>103</v>
      </c>
      <c r="EK7" s="38" t="s">
        <v>103</v>
      </c>
      <c r="EL7" s="38" t="s">
        <v>103</v>
      </c>
      <c r="EM7" s="38" t="s">
        <v>103</v>
      </c>
      <c r="EN7" s="38" t="s">
        <v>103</v>
      </c>
      <c r="EO7" s="38" t="s">
        <v>103</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105</v>
      </c>
      <c r="C9" s="40" t="s">
        <v>106</v>
      </c>
      <c r="D9" s="40" t="s">
        <v>107</v>
      </c>
      <c r="E9" s="40" t="s">
        <v>108</v>
      </c>
      <c r="F9" s="40" t="s">
        <v>109</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47</v>
      </c>
      <c r="B10" s="41">
        <f t="shared" ref="B10:D10" si="15">DATEVALUE($B7+12-B11&amp;"/1/"&amp;B12)</f>
        <v>46753</v>
      </c>
      <c r="C10" s="41">
        <f t="shared" si="15"/>
        <v>47119</v>
      </c>
      <c r="D10" s="41">
        <f t="shared" si="15"/>
        <v>47484</v>
      </c>
      <c r="E10" s="42">
        <f>DATEVALUE($B7+12-E11&amp;"/1/"&amp;E12)</f>
        <v>47849</v>
      </c>
      <c r="F10" s="42">
        <f>DATEVALUE($B7+12-F11&amp;"/1/"&amp;F12)</f>
        <v>48215</v>
      </c>
    </row>
    <row r="11" spans="1:145" x14ac:dyDescent="0.15">
      <c r="B11">
        <v>4</v>
      </c>
      <c r="C11">
        <v>3</v>
      </c>
      <c r="D11">
        <v>2</v>
      </c>
      <c r="E11">
        <v>1</v>
      </c>
      <c r="F11">
        <v>0</v>
      </c>
      <c r="G11" t="s">
        <v>110</v>
      </c>
    </row>
    <row r="12" spans="1:145" x14ac:dyDescent="0.15">
      <c r="B12">
        <v>1</v>
      </c>
      <c r="C12">
        <v>1</v>
      </c>
      <c r="D12">
        <v>1</v>
      </c>
      <c r="E12">
        <v>1</v>
      </c>
      <c r="F12">
        <v>2</v>
      </c>
      <c r="G12" t="s">
        <v>111</v>
      </c>
    </row>
    <row r="13" spans="1:145" x14ac:dyDescent="0.15">
      <c r="B13" t="s">
        <v>112</v>
      </c>
      <c r="C13" t="s">
        <v>112</v>
      </c>
      <c r="D13" t="s">
        <v>112</v>
      </c>
      <c r="E13" t="s">
        <v>113</v>
      </c>
      <c r="F13" t="s">
        <v>114</v>
      </c>
      <c r="G13" t="s">
        <v>115</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2022-02-07T08:04:25Z</cp:lastPrinted>
  <dcterms:created xsi:type="dcterms:W3CDTF">2021-12-03T08:11:49Z</dcterms:created>
  <dcterms:modified xsi:type="dcterms:W3CDTF">2022-02-07T08:07:41Z</dcterms:modified>
  <cp:category/>
</cp:coreProperties>
</file>