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1.0.3\共有フォルダ\環境水道課\環境下水道課\経営比較分析表◆H27年度から\2020◆令和元年度決算「経営比較分析表」の分析等について\"/>
    </mc:Choice>
  </mc:AlternateContent>
  <workbookProtection workbookAlgorithmName="SHA-512" workbookHashValue="B4Xk7HEeDAhIQClTnu+fmPmTcyTR1NchMOly3cXMd6fZqj6zxiaGyRiKn8bOA91+pq9dyYjMkEV90/ghjCfg1A==" workbookSaltValue="5ZVshJt86fYwNtW3MUAiCQ==" workbookSpinCount="100000" lockStructure="1"/>
  <bookViews>
    <workbookView xWindow="0" yWindow="0" windowWidth="19200" windowHeight="1218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W10" i="4"/>
  <c r="I10" i="4"/>
  <c r="BB8" i="4"/>
  <c r="AL8" i="4"/>
  <c r="P8" i="4"/>
  <c r="I8" i="4"/>
</calcChain>
</file>

<file path=xl/sharedStrings.xml><?xml version="1.0" encoding="utf-8"?>
<sst xmlns="http://schemas.openxmlformats.org/spreadsheetml/2006/main" count="247" uniqueCount="121">
  <si>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</si>
  <si>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</si>
  <si>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</si>
  <si>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</si>
  <si>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</si>
  <si>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</si>
  <si>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</si>
  <si>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</si>
  <si>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</si>
  <si>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</si>
  <si>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</si>
  <si>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</si>
  <si>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</si>
  <si>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</si>
  <si>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</si>
  <si>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</si>
  <si>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</si>
  <si>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</si>
  <si>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</si>
  <si>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</si>
  <si>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</si>
  <si>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</si>
  <si>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</si>
  <si>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</si>
  <si>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</si>
  <si>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</si>
  <si>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</si>
  <si>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</si>
  <si>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</si>
  <si>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</si>
  <si>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</si>
  <si>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</si>
  <si>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</si>
  <si>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</si>
  <si>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</si>
  <si>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</si>
  <si>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</si>
  <si>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</si>
  <si>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</si>
  <si>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</si>
  <si>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</si>
  <si>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</si>
  <si>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</si>
  <si>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</si>
  <si>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</si>
  <si>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</si>
  <si>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</si>
  <si>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</si>
  <si>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</si>
  <si>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</si>
  <si>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</si>
  <si>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</si>
  <si>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</si>
  <si>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</si>
  <si>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</si>
  <si>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</si>
  <si>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</si>
  <si>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</si>
  <si>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</si>
  <si>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</si>
  <si>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</si>
  <si>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</si>
  <si>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</si>
  <si>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</si>
  <si>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</si>
  <si>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</si>
  <si>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</si>
  <si>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</si>
  <si>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</si>
  <si>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</si>
  <si>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</si>
  <si>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</si>
  <si>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</si>
  <si>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</si>
  <si>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</si>
  <si>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</si>
  <si>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</si>
  <si>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</si>
  <si>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</si>
  <si>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</si>
  <si>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</si>
  <si>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</si>
  <si>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</si>
  <si>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</si>
  <si>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</si>
  <si>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</si>
  <si>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</si>
  <si>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</si>
  <si>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</si>
  <si>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</si>
  <si>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</si>
  <si>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</si>
  <si>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</si>
  <si>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</si>
  <si>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</si>
  <si>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</si>
  <si>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</si>
  <si>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</si>
  <si>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</si>
  <si>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佐賀県　嬉野市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</si>
  <si>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</si>
  <si>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</si>
  <si>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</si>
  <si>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</si>
  <si>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</si>
  <si>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</si>
  <si>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</si>
  <si>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</si>
  <si>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</si>
  <si>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</si>
  <si>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</si>
  <si>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</si>
  <si>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</si>
  <si>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</si>
  <si>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</si>
  <si>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</si>
  <si>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</si>
  <si>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</si>
  <si>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平成27年度より整備を行っており、新規施設の老朽化はまだ発生していないが、帰属物件の浄化槽の良好な管理には注意が必要である。</t>
    <phoneticPr fontId="4"/>
  </si>
  <si>
    <t>事業開始から5年が経過したがまだまだ整備中であるため、水洗化率が類似団体と比較して数値が低いので加入促進を図る必要がある。
　現在は、他会計からの繰入金は少ないが、今後の社会情勢の変化や財政状況に応じて使用料の改定を検討し、安定した健全経営を目指す。浄化槽や制度の利点を周知しながら、住民の衛生的な生活環境や水環境を守るため、事業を推進する。</t>
    <rPh sb="27" eb="30">
      <t>スイセンカ</t>
    </rPh>
    <rPh sb="30" eb="31">
      <t>リツ</t>
    </rPh>
    <rPh sb="44" eb="45">
      <t>ヒク</t>
    </rPh>
    <rPh sb="48" eb="50">
      <t>カニュウ</t>
    </rPh>
    <rPh sb="50" eb="52">
      <t>ソクシン</t>
    </rPh>
    <rPh sb="53" eb="54">
      <t>ハカ</t>
    </rPh>
    <rPh sb="55" eb="57">
      <t>ヒツヨウ</t>
    </rPh>
    <phoneticPr fontId="4"/>
  </si>
  <si>
    <r>
      <t>①収益的収支比率
平成27年度からの事業開始であり、令和元年度においても地方債の元利償還金が大きく影響していないことから高い水準で推移している。
⑤経費回収率
類似団体と比較して低いものの改善傾向である。今後事業進展による使用料の増加が見込めるが、設置者の増加に伴い維持管理費用も増加する為、収入と維持管理費の支出に注意することが必要である。
⑥汚水処理原価
類似団体と比較して高くなっているが、事業進捗に伴う有収水量の増加により、改善が見込まれる。</t>
    </r>
    <r>
      <rPr>
        <sz val="10"/>
        <color rgb="FFFF0000"/>
        <rFont val="ＭＳ ゴシック"/>
        <family val="3"/>
        <charset val="128"/>
      </rPr>
      <t>前年度より維持管理委託費が増加している。</t>
    </r>
    <r>
      <rPr>
        <sz val="10"/>
        <rFont val="ＭＳ ゴシック"/>
        <family val="3"/>
        <charset val="128"/>
      </rPr>
      <t>今後も維持管理費等の見直しを行い汚水処理原価を低くしていく必要がある。
⑦施設利用率は、類似団体を</t>
    </r>
    <r>
      <rPr>
        <sz val="10"/>
        <color rgb="FFFF0000"/>
        <rFont val="ＭＳ ゴシック"/>
        <family val="3"/>
        <charset val="128"/>
      </rPr>
      <t>弱冠</t>
    </r>
    <r>
      <rPr>
        <sz val="10"/>
        <rFont val="ＭＳ ゴシック"/>
        <family val="3"/>
        <charset val="128"/>
      </rPr>
      <t>下回っているが、事業進捗により改善が見込まれる。今後、処理施設の利用状況を考える必要がある。
⑧水洗化率は整備中の事業であるため、平均値と比べると低い水準となっている。</t>
    </r>
    <rPh sb="1" eb="3">
      <t>シュウエキ</t>
    </rPh>
    <rPh sb="3" eb="4">
      <t>テキ</t>
    </rPh>
    <rPh sb="4" eb="6">
      <t>シュウシ</t>
    </rPh>
    <rPh sb="6" eb="8">
      <t>ヒリツ</t>
    </rPh>
    <rPh sb="9" eb="11">
      <t>ヘイセイ</t>
    </rPh>
    <rPh sb="13" eb="15">
      <t>ネンド</t>
    </rPh>
    <rPh sb="29" eb="31">
      <t>ネンド</t>
    </rPh>
    <rPh sb="36" eb="39">
      <t>チホウサイ</t>
    </rPh>
    <rPh sb="40" eb="42">
      <t>ガンリ</t>
    </rPh>
    <rPh sb="42" eb="45">
      <t>ショウカンキン</t>
    </rPh>
    <rPh sb="46" eb="47">
      <t>オオ</t>
    </rPh>
    <rPh sb="49" eb="51">
      <t>エイキョウ</t>
    </rPh>
    <rPh sb="60" eb="61">
      <t>タカ</t>
    </rPh>
    <rPh sb="62" eb="64">
      <t>スイジュン</t>
    </rPh>
    <rPh sb="65" eb="67">
      <t>スイイ</t>
    </rPh>
    <rPh sb="75" eb="77">
      <t>ケイヒ</t>
    </rPh>
    <rPh sb="77" eb="79">
      <t>カイシュウ</t>
    </rPh>
    <rPh sb="79" eb="80">
      <t>リツ</t>
    </rPh>
    <rPh sb="81" eb="83">
      <t>ルイジ</t>
    </rPh>
    <rPh sb="83" eb="85">
      <t>ダンタイ</t>
    </rPh>
    <rPh sb="86" eb="88">
      <t>ヒカク</t>
    </rPh>
    <rPh sb="90" eb="91">
      <t>ヒク</t>
    </rPh>
    <rPh sb="95" eb="97">
      <t>カイゼン</t>
    </rPh>
    <rPh sb="97" eb="99">
      <t>ケイコウ</t>
    </rPh>
    <rPh sb="103" eb="105">
      <t>コンゴ</t>
    </rPh>
    <rPh sb="105" eb="107">
      <t>ジギョウ</t>
    </rPh>
    <rPh sb="107" eb="109">
      <t>シンテン</t>
    </rPh>
    <rPh sb="112" eb="115">
      <t>シヨウリョウ</t>
    </rPh>
    <rPh sb="116" eb="118">
      <t>ゾウカ</t>
    </rPh>
    <rPh sb="119" eb="121">
      <t>ミコ</t>
    </rPh>
    <rPh sb="125" eb="127">
      <t>セッチ</t>
    </rPh>
    <rPh sb="127" eb="128">
      <t>シャ</t>
    </rPh>
    <rPh sb="129" eb="131">
      <t>ゾウカ</t>
    </rPh>
    <rPh sb="132" eb="133">
      <t>トモナ</t>
    </rPh>
    <rPh sb="134" eb="136">
      <t>イジ</t>
    </rPh>
    <rPh sb="136" eb="138">
      <t>カンリ</t>
    </rPh>
    <rPh sb="138" eb="140">
      <t>ヒヨウ</t>
    </rPh>
    <rPh sb="141" eb="143">
      <t>ゾウカ</t>
    </rPh>
    <rPh sb="145" eb="146">
      <t>タメ</t>
    </rPh>
    <rPh sb="147" eb="149">
      <t>シュウニュウ</t>
    </rPh>
    <rPh sb="150" eb="152">
      <t>イジ</t>
    </rPh>
    <rPh sb="152" eb="154">
      <t>カンリ</t>
    </rPh>
    <rPh sb="154" eb="155">
      <t>ヒ</t>
    </rPh>
    <rPh sb="156" eb="158">
      <t>シシュツ</t>
    </rPh>
    <rPh sb="159" eb="161">
      <t>チュウイ</t>
    </rPh>
    <rPh sb="166" eb="168">
      <t>ヒツヨウ</t>
    </rPh>
    <rPh sb="202" eb="204">
      <t>シンチョク</t>
    </rPh>
    <rPh sb="205" eb="206">
      <t>トモナ</t>
    </rPh>
    <rPh sb="207" eb="209">
      <t>ユウシュウ</t>
    </rPh>
    <rPh sb="209" eb="211">
      <t>スイリョウ</t>
    </rPh>
    <rPh sb="212" eb="214">
      <t>ゾウカ</t>
    </rPh>
    <rPh sb="218" eb="220">
      <t>カイゼン</t>
    </rPh>
    <rPh sb="221" eb="223">
      <t>ミコ</t>
    </rPh>
    <rPh sb="227" eb="230">
      <t>ゼンネンド</t>
    </rPh>
    <rPh sb="232" eb="234">
      <t>イジ</t>
    </rPh>
    <rPh sb="234" eb="236">
      <t>カンリ</t>
    </rPh>
    <rPh sb="236" eb="238">
      <t>イタク</t>
    </rPh>
    <rPh sb="238" eb="239">
      <t>ヒ</t>
    </rPh>
    <rPh sb="240" eb="242">
      <t>ゾウカ</t>
    </rPh>
    <rPh sb="247" eb="249">
      <t>コンゴ</t>
    </rPh>
    <rPh sb="255" eb="256">
      <t>トウ</t>
    </rPh>
    <rPh sb="261" eb="262">
      <t>オコナ</t>
    </rPh>
    <rPh sb="297" eb="299">
      <t>ジャッカン</t>
    </rPh>
    <rPh sb="309" eb="311">
      <t>シンチョク</t>
    </rPh>
    <rPh sb="314" eb="316">
      <t>カイゼン</t>
    </rPh>
    <rPh sb="317" eb="319">
      <t>ミコ</t>
    </rPh>
    <rPh sb="323" eb="325">
      <t>コンゴ</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</si>
</sst>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6"/>
      <name val="游ゴシック"/>
      <family val="2"/>
      <charset val="128"/>
      <scheme val="minor"/>
    </font>
    <font>
      <sz val="10"/>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812-4CA5-95C8-500664488840}"/>
            </c:ext>
          </c:extLst>
        </c:ser>
        <c:dLbls>
          <c:showLegendKey val="0"/>
          <c:showVal val="0"/>
          <c:showCatName val="0"/>
          <c:showSerName val="0"/>
          <c:showPercent val="0"/>
          <c:showBubbleSize val="0"/>
        </c:dLbls>
        <c:gapWidth val="150"/>
        <c:axId val="235305192"/>
        <c:axId val="23530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8812-4CA5-95C8-500664488840}"/>
            </c:ext>
          </c:extLst>
        </c:ser>
        <c:dLbls>
          <c:showLegendKey val="0"/>
          <c:showVal val="0"/>
          <c:showCatName val="0"/>
          <c:showSerName val="0"/>
          <c:showPercent val="0"/>
          <c:showBubbleSize val="0"/>
        </c:dLbls>
        <c:marker val="1"/>
        <c:smooth val="0"/>
        <c:axId val="235305192"/>
        <c:axId val="235305584"/>
      </c:lineChart>
      <c:dateAx>
        <c:axId val="235305192"/>
        <c:scaling>
          <c:orientation val="minMax"/>
        </c:scaling>
        <c:delete val="1"/>
        <c:axPos val="b"/>
        <c:numFmt formatCode="&quot;H&quot;yy" sourceLinked="1"/>
        <c:majorTickMark val="none"/>
        <c:minorTickMark val="none"/>
        <c:tickLblPos val="none"/>
        <c:crossAx val="235305584"/>
        <c:crosses val="autoZero"/>
        <c:auto val="1"/>
        <c:lblOffset val="100"/>
        <c:baseTimeUnit val="years"/>
      </c:dateAx>
      <c:valAx>
        <c:axId val="23530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305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19.05</c:v>
                </c:pt>
                <c:pt idx="1">
                  <c:v>48.5</c:v>
                </c:pt>
                <c:pt idx="2">
                  <c:v>48.85</c:v>
                </c:pt>
                <c:pt idx="3">
                  <c:v>54.49</c:v>
                </c:pt>
                <c:pt idx="4">
                  <c:v>55.6</c:v>
                </c:pt>
              </c:numCache>
            </c:numRef>
          </c:val>
          <c:extLst xmlns:c16r2="http://schemas.microsoft.com/office/drawing/2015/06/chart">
            <c:ext xmlns:c16="http://schemas.microsoft.com/office/drawing/2014/chart" uri="{C3380CC4-5D6E-409C-BE32-E72D297353CC}">
              <c16:uniqueId val="{00000000-147C-48BD-8134-D719729966C8}"/>
            </c:ext>
          </c:extLst>
        </c:ser>
        <c:dLbls>
          <c:showLegendKey val="0"/>
          <c:showVal val="0"/>
          <c:showCatName val="0"/>
          <c:showSerName val="0"/>
          <c:showPercent val="0"/>
          <c:showBubbleSize val="0"/>
        </c:dLbls>
        <c:gapWidth val="150"/>
        <c:axId val="240165832"/>
        <c:axId val="24016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55.96</c:v>
                </c:pt>
              </c:numCache>
            </c:numRef>
          </c:val>
          <c:smooth val="0"/>
          <c:extLst xmlns:c16r2="http://schemas.microsoft.com/office/drawing/2015/06/chart">
            <c:ext xmlns:c16="http://schemas.microsoft.com/office/drawing/2014/chart" uri="{C3380CC4-5D6E-409C-BE32-E72D297353CC}">
              <c16:uniqueId val="{00000001-147C-48BD-8134-D719729966C8}"/>
            </c:ext>
          </c:extLst>
        </c:ser>
        <c:dLbls>
          <c:showLegendKey val="0"/>
          <c:showVal val="0"/>
          <c:showCatName val="0"/>
          <c:showSerName val="0"/>
          <c:showPercent val="0"/>
          <c:showBubbleSize val="0"/>
        </c:dLbls>
        <c:marker val="1"/>
        <c:smooth val="0"/>
        <c:axId val="240165832"/>
        <c:axId val="240166224"/>
      </c:lineChart>
      <c:dateAx>
        <c:axId val="240165832"/>
        <c:scaling>
          <c:orientation val="minMax"/>
        </c:scaling>
        <c:delete val="1"/>
        <c:axPos val="b"/>
        <c:numFmt formatCode="&quot;H&quot;yy" sourceLinked="1"/>
        <c:majorTickMark val="none"/>
        <c:minorTickMark val="none"/>
        <c:tickLblPos val="none"/>
        <c:crossAx val="240166224"/>
        <c:crosses val="autoZero"/>
        <c:auto val="1"/>
        <c:lblOffset val="100"/>
        <c:baseTimeUnit val="years"/>
      </c:dateAx>
      <c:valAx>
        <c:axId val="24016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165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28.23</c:v>
                </c:pt>
                <c:pt idx="1">
                  <c:v>30.33</c:v>
                </c:pt>
                <c:pt idx="2">
                  <c:v>32.700000000000003</c:v>
                </c:pt>
                <c:pt idx="3">
                  <c:v>30.35</c:v>
                </c:pt>
                <c:pt idx="4">
                  <c:v>34.82</c:v>
                </c:pt>
              </c:numCache>
            </c:numRef>
          </c:val>
          <c:extLst xmlns:c16r2="http://schemas.microsoft.com/office/drawing/2015/06/chart">
            <c:ext xmlns:c16="http://schemas.microsoft.com/office/drawing/2014/chart" uri="{C3380CC4-5D6E-409C-BE32-E72D297353CC}">
              <c16:uniqueId val="{00000000-6574-4069-AF2B-D6CEDC457A63}"/>
            </c:ext>
          </c:extLst>
        </c:ser>
        <c:dLbls>
          <c:showLegendKey val="0"/>
          <c:showVal val="0"/>
          <c:showCatName val="0"/>
          <c:showSerName val="0"/>
          <c:showPercent val="0"/>
          <c:showBubbleSize val="0"/>
        </c:dLbls>
        <c:gapWidth val="150"/>
        <c:axId val="240167400"/>
        <c:axId val="240167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60.12</c:v>
                </c:pt>
              </c:numCache>
            </c:numRef>
          </c:val>
          <c:smooth val="0"/>
          <c:extLst xmlns:c16r2="http://schemas.microsoft.com/office/drawing/2015/06/chart">
            <c:ext xmlns:c16="http://schemas.microsoft.com/office/drawing/2014/chart" uri="{C3380CC4-5D6E-409C-BE32-E72D297353CC}">
              <c16:uniqueId val="{00000001-6574-4069-AF2B-D6CEDC457A63}"/>
            </c:ext>
          </c:extLst>
        </c:ser>
        <c:dLbls>
          <c:showLegendKey val="0"/>
          <c:showVal val="0"/>
          <c:showCatName val="0"/>
          <c:showSerName val="0"/>
          <c:showPercent val="0"/>
          <c:showBubbleSize val="0"/>
        </c:dLbls>
        <c:marker val="1"/>
        <c:smooth val="0"/>
        <c:axId val="240167400"/>
        <c:axId val="240167792"/>
      </c:lineChart>
      <c:dateAx>
        <c:axId val="240167400"/>
        <c:scaling>
          <c:orientation val="minMax"/>
        </c:scaling>
        <c:delete val="1"/>
        <c:axPos val="b"/>
        <c:numFmt formatCode="&quot;H&quot;yy" sourceLinked="1"/>
        <c:majorTickMark val="none"/>
        <c:minorTickMark val="none"/>
        <c:tickLblPos val="none"/>
        <c:crossAx val="240167792"/>
        <c:crosses val="autoZero"/>
        <c:auto val="1"/>
        <c:lblOffset val="100"/>
        <c:baseTimeUnit val="years"/>
      </c:dateAx>
      <c:valAx>
        <c:axId val="24016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167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150.58000000000001</c:v>
                </c:pt>
                <c:pt idx="1">
                  <c:v>100.29</c:v>
                </c:pt>
                <c:pt idx="2">
                  <c:v>105.8</c:v>
                </c:pt>
                <c:pt idx="3">
                  <c:v>93.89</c:v>
                </c:pt>
                <c:pt idx="4">
                  <c:v>97.37</c:v>
                </c:pt>
              </c:numCache>
            </c:numRef>
          </c:val>
          <c:extLst xmlns:c16r2="http://schemas.microsoft.com/office/drawing/2015/06/chart">
            <c:ext xmlns:c16="http://schemas.microsoft.com/office/drawing/2014/chart" uri="{C3380CC4-5D6E-409C-BE32-E72D297353CC}">
              <c16:uniqueId val="{00000000-F953-481B-B0BD-E909DA658F3B}"/>
            </c:ext>
          </c:extLst>
        </c:ser>
        <c:dLbls>
          <c:showLegendKey val="0"/>
          <c:showVal val="0"/>
          <c:showCatName val="0"/>
          <c:showSerName val="0"/>
          <c:showPercent val="0"/>
          <c:showBubbleSize val="0"/>
        </c:dLbls>
        <c:gapWidth val="150"/>
        <c:axId val="239122456"/>
        <c:axId val="23912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953-481B-B0BD-E909DA658F3B}"/>
            </c:ext>
          </c:extLst>
        </c:ser>
        <c:dLbls>
          <c:showLegendKey val="0"/>
          <c:showVal val="0"/>
          <c:showCatName val="0"/>
          <c:showSerName val="0"/>
          <c:showPercent val="0"/>
          <c:showBubbleSize val="0"/>
        </c:dLbls>
        <c:marker val="1"/>
        <c:smooth val="0"/>
        <c:axId val="239122456"/>
        <c:axId val="239122848"/>
      </c:lineChart>
      <c:dateAx>
        <c:axId val="239122456"/>
        <c:scaling>
          <c:orientation val="minMax"/>
        </c:scaling>
        <c:delete val="1"/>
        <c:axPos val="b"/>
        <c:numFmt formatCode="&quot;H&quot;yy" sourceLinked="1"/>
        <c:majorTickMark val="none"/>
        <c:minorTickMark val="none"/>
        <c:tickLblPos val="none"/>
        <c:crossAx val="239122848"/>
        <c:crosses val="autoZero"/>
        <c:auto val="1"/>
        <c:lblOffset val="100"/>
        <c:baseTimeUnit val="years"/>
      </c:dateAx>
      <c:valAx>
        <c:axId val="23912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122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717-4F32-A91C-0CCA820C43C3}"/>
            </c:ext>
          </c:extLst>
        </c:ser>
        <c:dLbls>
          <c:showLegendKey val="0"/>
          <c:showVal val="0"/>
          <c:showCatName val="0"/>
          <c:showSerName val="0"/>
          <c:showPercent val="0"/>
          <c:showBubbleSize val="0"/>
        </c:dLbls>
        <c:gapWidth val="150"/>
        <c:axId val="239124024"/>
        <c:axId val="23912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717-4F32-A91C-0CCA820C43C3}"/>
            </c:ext>
          </c:extLst>
        </c:ser>
        <c:dLbls>
          <c:showLegendKey val="0"/>
          <c:showVal val="0"/>
          <c:showCatName val="0"/>
          <c:showSerName val="0"/>
          <c:showPercent val="0"/>
          <c:showBubbleSize val="0"/>
        </c:dLbls>
        <c:marker val="1"/>
        <c:smooth val="0"/>
        <c:axId val="239124024"/>
        <c:axId val="239124416"/>
      </c:lineChart>
      <c:dateAx>
        <c:axId val="239124024"/>
        <c:scaling>
          <c:orientation val="minMax"/>
        </c:scaling>
        <c:delete val="1"/>
        <c:axPos val="b"/>
        <c:numFmt formatCode="&quot;H&quot;yy" sourceLinked="1"/>
        <c:majorTickMark val="none"/>
        <c:minorTickMark val="none"/>
        <c:tickLblPos val="none"/>
        <c:crossAx val="239124416"/>
        <c:crosses val="autoZero"/>
        <c:auto val="1"/>
        <c:lblOffset val="100"/>
        <c:baseTimeUnit val="years"/>
      </c:dateAx>
      <c:valAx>
        <c:axId val="23912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124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BC4-4BA9-865E-F2F76D5E6FBD}"/>
            </c:ext>
          </c:extLst>
        </c:ser>
        <c:dLbls>
          <c:showLegendKey val="0"/>
          <c:showVal val="0"/>
          <c:showCatName val="0"/>
          <c:showSerName val="0"/>
          <c:showPercent val="0"/>
          <c:showBubbleSize val="0"/>
        </c:dLbls>
        <c:gapWidth val="150"/>
        <c:axId val="239125592"/>
        <c:axId val="239839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BC4-4BA9-865E-F2F76D5E6FBD}"/>
            </c:ext>
          </c:extLst>
        </c:ser>
        <c:dLbls>
          <c:showLegendKey val="0"/>
          <c:showVal val="0"/>
          <c:showCatName val="0"/>
          <c:showSerName val="0"/>
          <c:showPercent val="0"/>
          <c:showBubbleSize val="0"/>
        </c:dLbls>
        <c:marker val="1"/>
        <c:smooth val="0"/>
        <c:axId val="239125592"/>
        <c:axId val="239839016"/>
      </c:lineChart>
      <c:dateAx>
        <c:axId val="239125592"/>
        <c:scaling>
          <c:orientation val="minMax"/>
        </c:scaling>
        <c:delete val="1"/>
        <c:axPos val="b"/>
        <c:numFmt formatCode="&quot;H&quot;yy" sourceLinked="1"/>
        <c:majorTickMark val="none"/>
        <c:minorTickMark val="none"/>
        <c:tickLblPos val="none"/>
        <c:crossAx val="239839016"/>
        <c:crosses val="autoZero"/>
        <c:auto val="1"/>
        <c:lblOffset val="100"/>
        <c:baseTimeUnit val="years"/>
      </c:dateAx>
      <c:valAx>
        <c:axId val="239839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125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FBA-4B16-8B7D-1FE99A36E33C}"/>
            </c:ext>
          </c:extLst>
        </c:ser>
        <c:dLbls>
          <c:showLegendKey val="0"/>
          <c:showVal val="0"/>
          <c:showCatName val="0"/>
          <c:showSerName val="0"/>
          <c:showPercent val="0"/>
          <c:showBubbleSize val="0"/>
        </c:dLbls>
        <c:gapWidth val="150"/>
        <c:axId val="239840584"/>
        <c:axId val="23984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FBA-4B16-8B7D-1FE99A36E33C}"/>
            </c:ext>
          </c:extLst>
        </c:ser>
        <c:dLbls>
          <c:showLegendKey val="0"/>
          <c:showVal val="0"/>
          <c:showCatName val="0"/>
          <c:showSerName val="0"/>
          <c:showPercent val="0"/>
          <c:showBubbleSize val="0"/>
        </c:dLbls>
        <c:marker val="1"/>
        <c:smooth val="0"/>
        <c:axId val="239840584"/>
        <c:axId val="239840976"/>
      </c:lineChart>
      <c:dateAx>
        <c:axId val="239840584"/>
        <c:scaling>
          <c:orientation val="minMax"/>
        </c:scaling>
        <c:delete val="1"/>
        <c:axPos val="b"/>
        <c:numFmt formatCode="&quot;H&quot;yy" sourceLinked="1"/>
        <c:majorTickMark val="none"/>
        <c:minorTickMark val="none"/>
        <c:tickLblPos val="none"/>
        <c:crossAx val="239840976"/>
        <c:crosses val="autoZero"/>
        <c:auto val="1"/>
        <c:lblOffset val="100"/>
        <c:baseTimeUnit val="years"/>
      </c:dateAx>
      <c:valAx>
        <c:axId val="23984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840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094-47A0-8EAF-DB4FB9794342}"/>
            </c:ext>
          </c:extLst>
        </c:ser>
        <c:dLbls>
          <c:showLegendKey val="0"/>
          <c:showVal val="0"/>
          <c:showCatName val="0"/>
          <c:showSerName val="0"/>
          <c:showPercent val="0"/>
          <c:showBubbleSize val="0"/>
        </c:dLbls>
        <c:gapWidth val="150"/>
        <c:axId val="239842152"/>
        <c:axId val="23984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094-47A0-8EAF-DB4FB9794342}"/>
            </c:ext>
          </c:extLst>
        </c:ser>
        <c:dLbls>
          <c:showLegendKey val="0"/>
          <c:showVal val="0"/>
          <c:showCatName val="0"/>
          <c:showSerName val="0"/>
          <c:showPercent val="0"/>
          <c:showBubbleSize val="0"/>
        </c:dLbls>
        <c:marker val="1"/>
        <c:smooth val="0"/>
        <c:axId val="239842152"/>
        <c:axId val="239842544"/>
      </c:lineChart>
      <c:dateAx>
        <c:axId val="239842152"/>
        <c:scaling>
          <c:orientation val="minMax"/>
        </c:scaling>
        <c:delete val="1"/>
        <c:axPos val="b"/>
        <c:numFmt formatCode="&quot;H&quot;yy" sourceLinked="1"/>
        <c:majorTickMark val="none"/>
        <c:minorTickMark val="none"/>
        <c:tickLblPos val="none"/>
        <c:crossAx val="239842544"/>
        <c:crosses val="autoZero"/>
        <c:auto val="1"/>
        <c:lblOffset val="100"/>
        <c:baseTimeUnit val="years"/>
      </c:dateAx>
      <c:valAx>
        <c:axId val="23984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84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1515.86</c:v>
                </c:pt>
                <c:pt idx="1">
                  <c:v>666.08</c:v>
                </c:pt>
                <c:pt idx="2">
                  <c:v>553.04999999999995</c:v>
                </c:pt>
                <c:pt idx="3">
                  <c:v>519.75</c:v>
                </c:pt>
                <c:pt idx="4" formatCode="#,##0.00;&quot;△&quot;#,##0.00">
                  <c:v>0</c:v>
                </c:pt>
              </c:numCache>
            </c:numRef>
          </c:val>
          <c:extLst xmlns:c16r2="http://schemas.microsoft.com/office/drawing/2015/06/chart">
            <c:ext xmlns:c16="http://schemas.microsoft.com/office/drawing/2014/chart" uri="{C3380CC4-5D6E-409C-BE32-E72D297353CC}">
              <c16:uniqueId val="{00000000-0790-490F-BC44-CC95DAAB1318}"/>
            </c:ext>
          </c:extLst>
        </c:ser>
        <c:dLbls>
          <c:showLegendKey val="0"/>
          <c:showVal val="0"/>
          <c:showCatName val="0"/>
          <c:showSerName val="0"/>
          <c:showPercent val="0"/>
          <c:showBubbleSize val="0"/>
        </c:dLbls>
        <c:gapWidth val="150"/>
        <c:axId val="239626184"/>
        <c:axId val="23962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421.25</c:v>
                </c:pt>
              </c:numCache>
            </c:numRef>
          </c:val>
          <c:smooth val="0"/>
          <c:extLst xmlns:c16r2="http://schemas.microsoft.com/office/drawing/2015/06/chart">
            <c:ext xmlns:c16="http://schemas.microsoft.com/office/drawing/2014/chart" uri="{C3380CC4-5D6E-409C-BE32-E72D297353CC}">
              <c16:uniqueId val="{00000001-0790-490F-BC44-CC95DAAB1318}"/>
            </c:ext>
          </c:extLst>
        </c:ser>
        <c:dLbls>
          <c:showLegendKey val="0"/>
          <c:showVal val="0"/>
          <c:showCatName val="0"/>
          <c:showSerName val="0"/>
          <c:showPercent val="0"/>
          <c:showBubbleSize val="0"/>
        </c:dLbls>
        <c:marker val="1"/>
        <c:smooth val="0"/>
        <c:axId val="239626184"/>
        <c:axId val="239626576"/>
      </c:lineChart>
      <c:dateAx>
        <c:axId val="239626184"/>
        <c:scaling>
          <c:orientation val="minMax"/>
        </c:scaling>
        <c:delete val="1"/>
        <c:axPos val="b"/>
        <c:numFmt formatCode="&quot;H&quot;yy" sourceLinked="1"/>
        <c:majorTickMark val="none"/>
        <c:minorTickMark val="none"/>
        <c:tickLblPos val="none"/>
        <c:crossAx val="239626576"/>
        <c:crosses val="autoZero"/>
        <c:auto val="1"/>
        <c:lblOffset val="100"/>
        <c:baseTimeUnit val="years"/>
      </c:dateAx>
      <c:valAx>
        <c:axId val="23962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626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31.56</c:v>
                </c:pt>
                <c:pt idx="1">
                  <c:v>39.57</c:v>
                </c:pt>
                <c:pt idx="2">
                  <c:v>45.94</c:v>
                </c:pt>
                <c:pt idx="3">
                  <c:v>52.1</c:v>
                </c:pt>
                <c:pt idx="4">
                  <c:v>48.64</c:v>
                </c:pt>
              </c:numCache>
            </c:numRef>
          </c:val>
          <c:extLst xmlns:c16r2="http://schemas.microsoft.com/office/drawing/2015/06/chart">
            <c:ext xmlns:c16="http://schemas.microsoft.com/office/drawing/2014/chart" uri="{C3380CC4-5D6E-409C-BE32-E72D297353CC}">
              <c16:uniqueId val="{00000000-174A-41B6-8173-120ECEF023F6}"/>
            </c:ext>
          </c:extLst>
        </c:ser>
        <c:dLbls>
          <c:showLegendKey val="0"/>
          <c:showVal val="0"/>
          <c:showCatName val="0"/>
          <c:showSerName val="0"/>
          <c:showPercent val="0"/>
          <c:showBubbleSize val="0"/>
        </c:dLbls>
        <c:gapWidth val="150"/>
        <c:axId val="239840192"/>
        <c:axId val="239627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53.23</c:v>
                </c:pt>
              </c:numCache>
            </c:numRef>
          </c:val>
          <c:smooth val="0"/>
          <c:extLst xmlns:c16r2="http://schemas.microsoft.com/office/drawing/2015/06/chart">
            <c:ext xmlns:c16="http://schemas.microsoft.com/office/drawing/2014/chart" uri="{C3380CC4-5D6E-409C-BE32-E72D297353CC}">
              <c16:uniqueId val="{00000001-174A-41B6-8173-120ECEF023F6}"/>
            </c:ext>
          </c:extLst>
        </c:ser>
        <c:dLbls>
          <c:showLegendKey val="0"/>
          <c:showVal val="0"/>
          <c:showCatName val="0"/>
          <c:showSerName val="0"/>
          <c:showPercent val="0"/>
          <c:showBubbleSize val="0"/>
        </c:dLbls>
        <c:marker val="1"/>
        <c:smooth val="0"/>
        <c:axId val="239840192"/>
        <c:axId val="239627752"/>
      </c:lineChart>
      <c:dateAx>
        <c:axId val="239840192"/>
        <c:scaling>
          <c:orientation val="minMax"/>
        </c:scaling>
        <c:delete val="1"/>
        <c:axPos val="b"/>
        <c:numFmt formatCode="&quot;H&quot;yy" sourceLinked="1"/>
        <c:majorTickMark val="none"/>
        <c:minorTickMark val="none"/>
        <c:tickLblPos val="none"/>
        <c:crossAx val="239627752"/>
        <c:crosses val="autoZero"/>
        <c:auto val="1"/>
        <c:lblOffset val="100"/>
        <c:baseTimeUnit val="years"/>
      </c:dateAx>
      <c:valAx>
        <c:axId val="239627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84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476.33</c:v>
                </c:pt>
                <c:pt idx="1">
                  <c:v>381.98</c:v>
                </c:pt>
                <c:pt idx="2">
                  <c:v>357.12</c:v>
                </c:pt>
                <c:pt idx="3">
                  <c:v>289.60000000000002</c:v>
                </c:pt>
                <c:pt idx="4">
                  <c:v>311.91000000000003</c:v>
                </c:pt>
              </c:numCache>
            </c:numRef>
          </c:val>
          <c:extLst xmlns:c16r2="http://schemas.microsoft.com/office/drawing/2015/06/chart">
            <c:ext xmlns:c16="http://schemas.microsoft.com/office/drawing/2014/chart" uri="{C3380CC4-5D6E-409C-BE32-E72D297353CC}">
              <c16:uniqueId val="{00000000-0742-420F-B3F2-A6CCD956AB05}"/>
            </c:ext>
          </c:extLst>
        </c:ser>
        <c:dLbls>
          <c:showLegendKey val="0"/>
          <c:showVal val="0"/>
          <c:showCatName val="0"/>
          <c:showSerName val="0"/>
          <c:showPercent val="0"/>
          <c:showBubbleSize val="0"/>
        </c:dLbls>
        <c:gapWidth val="150"/>
        <c:axId val="239628928"/>
        <c:axId val="240164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283.3</c:v>
                </c:pt>
              </c:numCache>
            </c:numRef>
          </c:val>
          <c:smooth val="0"/>
          <c:extLst xmlns:c16r2="http://schemas.microsoft.com/office/drawing/2015/06/chart">
            <c:ext xmlns:c16="http://schemas.microsoft.com/office/drawing/2014/chart" uri="{C3380CC4-5D6E-409C-BE32-E72D297353CC}">
              <c16:uniqueId val="{00000001-0742-420F-B3F2-A6CCD956AB05}"/>
            </c:ext>
          </c:extLst>
        </c:ser>
        <c:dLbls>
          <c:showLegendKey val="0"/>
          <c:showVal val="0"/>
          <c:showCatName val="0"/>
          <c:showSerName val="0"/>
          <c:showPercent val="0"/>
          <c:showBubbleSize val="0"/>
        </c:dLbls>
        <c:marker val="1"/>
        <c:smooth val="0"/>
        <c:axId val="239628928"/>
        <c:axId val="240164656"/>
      </c:lineChart>
      <c:dateAx>
        <c:axId val="239628928"/>
        <c:scaling>
          <c:orientation val="minMax"/>
        </c:scaling>
        <c:delete val="1"/>
        <c:axPos val="b"/>
        <c:numFmt formatCode="&quot;H&quot;yy" sourceLinked="1"/>
        <c:majorTickMark val="none"/>
        <c:minorTickMark val="none"/>
        <c:tickLblPos val="none"/>
        <c:crossAx val="240164656"/>
        <c:crosses val="autoZero"/>
        <c:auto val="1"/>
        <c:lblOffset val="100"/>
        <c:baseTimeUnit val="years"/>
      </c:dateAx>
      <c:valAx>
        <c:axId val="24016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62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9"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4" t="str">
        <f>データ!H6</f>
        <v>佐賀県　嬉野市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K3</v>
      </c>
      <c r="X8" s="49"/>
      <c r="Y8" s="49"/>
      <c r="Z8" s="49"/>
      <c r="AA8" s="49"/>
      <c r="AB8" s="49"/>
      <c r="AC8" s="49"/>
      <c r="AD8" s="50" t="str">
        <f>データ!$M$6</f>
        <v>非設置</v>
      </c>
      <c r="AE8" s="50"/>
      <c r="AF8" s="50"/>
      <c r="AG8" s="50"/>
      <c r="AH8" s="50"/>
      <c r="AI8" s="50"/>
      <c r="AJ8" s="50"/>
      <c r="AK8" s="3"/>
      <c r="AL8" s="51">
        <f>データ!S6</f>
        <v>25945</v>
      </c>
      <c r="AM8" s="51"/>
      <c r="AN8" s="51"/>
      <c r="AO8" s="51"/>
      <c r="AP8" s="51"/>
      <c r="AQ8" s="51"/>
      <c r="AR8" s="51"/>
      <c r="AS8" s="51"/>
      <c r="AT8" s="46">
        <f>データ!T6</f>
        <v>126.41</v>
      </c>
      <c r="AU8" s="46"/>
      <c r="AV8" s="46"/>
      <c r="AW8" s="46"/>
      <c r="AX8" s="46"/>
      <c r="AY8" s="46"/>
      <c r="AZ8" s="46"/>
      <c r="BA8" s="46"/>
      <c r="BB8" s="46">
        <f>データ!U6</f>
        <v>205.24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46.64</v>
      </c>
      <c r="Q10" s="46"/>
      <c r="R10" s="46"/>
      <c r="S10" s="46"/>
      <c r="T10" s="46"/>
      <c r="U10" s="46"/>
      <c r="V10" s="46"/>
      <c r="W10" s="46">
        <f>データ!Q6</f>
        <v>100</v>
      </c>
      <c r="X10" s="46"/>
      <c r="Y10" s="46"/>
      <c r="Z10" s="46"/>
      <c r="AA10" s="46"/>
      <c r="AB10" s="46"/>
      <c r="AC10" s="46"/>
      <c r="AD10" s="51">
        <f>データ!R6</f>
        <v>2970</v>
      </c>
      <c r="AE10" s="51"/>
      <c r="AF10" s="51"/>
      <c r="AG10" s="51"/>
      <c r="AH10" s="51"/>
      <c r="AI10" s="51"/>
      <c r="AJ10" s="51"/>
      <c r="AK10" s="2"/>
      <c r="AL10" s="51">
        <f>データ!V6</f>
        <v>12036</v>
      </c>
      <c r="AM10" s="51"/>
      <c r="AN10" s="51"/>
      <c r="AO10" s="51"/>
      <c r="AP10" s="51"/>
      <c r="AQ10" s="51"/>
      <c r="AR10" s="51"/>
      <c r="AS10" s="51"/>
      <c r="AT10" s="46">
        <f>データ!W6</f>
        <v>120.55</v>
      </c>
      <c r="AU10" s="46"/>
      <c r="AV10" s="46"/>
      <c r="AW10" s="46"/>
      <c r="AX10" s="46"/>
      <c r="AY10" s="46"/>
      <c r="AZ10" s="46"/>
      <c r="BA10" s="46"/>
      <c r="BB10" s="46">
        <f>データ!X6</f>
        <v>99.84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120</v>
      </c>
      <c r="BM16" s="77"/>
      <c r="BN16" s="77"/>
      <c r="BO16" s="77"/>
      <c r="BP16" s="77"/>
      <c r="BQ16" s="77"/>
      <c r="BR16" s="77"/>
      <c r="BS16" s="77"/>
      <c r="BT16" s="77"/>
      <c r="BU16" s="77"/>
      <c r="BV16" s="77"/>
      <c r="BW16" s="77"/>
      <c r="BX16" s="77"/>
      <c r="BY16" s="77"/>
      <c r="BZ16" s="7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c r="C83" s="2" t="s">
        <v>30</v>
      </c>
    </row>
    <row r="84" spans="1:78">
      <c r="C84" s="2"/>
    </row>
    <row r="85" spans="1:78" hidden="1">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c r="B86" s="26"/>
      <c r="C86" s="26"/>
      <c r="D86" s="26"/>
      <c r="E86" s="26" t="str">
        <f>データ!AI6</f>
        <v/>
      </c>
      <c r="F86" s="26" t="s">
        <v>43</v>
      </c>
      <c r="G86" s="26" t="s">
        <v>44</v>
      </c>
      <c r="H86" s="26" t="str">
        <f>データ!BP6</f>
        <v>【307.23】</v>
      </c>
      <c r="I86" s="26" t="str">
        <f>データ!CA6</f>
        <v>【59.98】</v>
      </c>
      <c r="J86" s="26" t="str">
        <f>データ!CL6</f>
        <v>【272.98】</v>
      </c>
      <c r="K86" s="26" t="str">
        <f>データ!CW6</f>
        <v>【58.71】</v>
      </c>
      <c r="L86" s="26" t="str">
        <f>データ!DH6</f>
        <v>【79.51】</v>
      </c>
      <c r="M86" s="26" t="s">
        <v>43</v>
      </c>
      <c r="N86" s="26" t="s">
        <v>45</v>
      </c>
      <c r="O86" s="26" t="str">
        <f>データ!EO6</f>
        <v>【-】</v>
      </c>
    </row>
  </sheetData>
  <sheetProtection algorithmName="SHA-512" hashValue="4pTVSm4XFvnMd2EGHsDCYQHKz8yW7iZJQOeT8mB5XHhcq0ixL747I6LyDHLXRoDtdcSRFicFcZsa3l1O3xTyvA==" saltValue="Dy2Wyd9sg2fAdEgPkPcXl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cols>
    <col min="2" max="144" width="11.875" customWidth="1"/>
  </cols>
  <sheetData>
    <row r="1" spans="1:14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48</v>
      </c>
      <c r="B3" s="29" t="s">
        <v>49</v>
      </c>
      <c r="C3" s="29" t="s">
        <v>50</v>
      </c>
      <c r="D3" s="29" t="s">
        <v>51</v>
      </c>
      <c r="E3" s="29" t="s">
        <v>52</v>
      </c>
      <c r="F3" s="29" t="s">
        <v>53</v>
      </c>
      <c r="G3" s="29" t="s">
        <v>54</v>
      </c>
      <c r="H3" s="83" t="s">
        <v>55</v>
      </c>
      <c r="I3" s="84"/>
      <c r="J3" s="84"/>
      <c r="K3" s="84"/>
      <c r="L3" s="84"/>
      <c r="M3" s="84"/>
      <c r="N3" s="84"/>
      <c r="O3" s="84"/>
      <c r="P3" s="84"/>
      <c r="Q3" s="84"/>
      <c r="R3" s="84"/>
      <c r="S3" s="84"/>
      <c r="T3" s="84"/>
      <c r="U3" s="84"/>
      <c r="V3" s="84"/>
      <c r="W3" s="84"/>
      <c r="X3" s="85"/>
      <c r="Y3" s="89" t="s">
        <v>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58</v>
      </c>
      <c r="B4" s="30"/>
      <c r="C4" s="30"/>
      <c r="D4" s="30"/>
      <c r="E4" s="30"/>
      <c r="F4" s="30"/>
      <c r="G4" s="30"/>
      <c r="H4" s="86"/>
      <c r="I4" s="87"/>
      <c r="J4" s="87"/>
      <c r="K4" s="87"/>
      <c r="L4" s="87"/>
      <c r="M4" s="87"/>
      <c r="N4" s="87"/>
      <c r="O4" s="87"/>
      <c r="P4" s="87"/>
      <c r="Q4" s="87"/>
      <c r="R4" s="87"/>
      <c r="S4" s="87"/>
      <c r="T4" s="87"/>
      <c r="U4" s="87"/>
      <c r="V4" s="87"/>
      <c r="W4" s="87"/>
      <c r="X4" s="88"/>
      <c r="Y4" s="82" t="s">
        <v>59</v>
      </c>
      <c r="Z4" s="82"/>
      <c r="AA4" s="82"/>
      <c r="AB4" s="82"/>
      <c r="AC4" s="82"/>
      <c r="AD4" s="82"/>
      <c r="AE4" s="82"/>
      <c r="AF4" s="82"/>
      <c r="AG4" s="82"/>
      <c r="AH4" s="82"/>
      <c r="AI4" s="82"/>
      <c r="AJ4" s="82" t="s">
        <v>60</v>
      </c>
      <c r="AK4" s="82"/>
      <c r="AL4" s="82"/>
      <c r="AM4" s="82"/>
      <c r="AN4" s="82"/>
      <c r="AO4" s="82"/>
      <c r="AP4" s="82"/>
      <c r="AQ4" s="82"/>
      <c r="AR4" s="82"/>
      <c r="AS4" s="82"/>
      <c r="AT4" s="82"/>
      <c r="AU4" s="82" t="s">
        <v>61</v>
      </c>
      <c r="AV4" s="82"/>
      <c r="AW4" s="82"/>
      <c r="AX4" s="82"/>
      <c r="AY4" s="82"/>
      <c r="AZ4" s="82"/>
      <c r="BA4" s="82"/>
      <c r="BB4" s="82"/>
      <c r="BC4" s="82"/>
      <c r="BD4" s="82"/>
      <c r="BE4" s="82"/>
      <c r="BF4" s="82" t="s">
        <v>62</v>
      </c>
      <c r="BG4" s="82"/>
      <c r="BH4" s="82"/>
      <c r="BI4" s="82"/>
      <c r="BJ4" s="82"/>
      <c r="BK4" s="82"/>
      <c r="BL4" s="82"/>
      <c r="BM4" s="82"/>
      <c r="BN4" s="82"/>
      <c r="BO4" s="82"/>
      <c r="BP4" s="82"/>
      <c r="BQ4" s="82" t="s">
        <v>63</v>
      </c>
      <c r="BR4" s="82"/>
      <c r="BS4" s="82"/>
      <c r="BT4" s="82"/>
      <c r="BU4" s="82"/>
      <c r="BV4" s="82"/>
      <c r="BW4" s="82"/>
      <c r="BX4" s="82"/>
      <c r="BY4" s="82"/>
      <c r="BZ4" s="82"/>
      <c r="CA4" s="82"/>
      <c r="CB4" s="82" t="s">
        <v>64</v>
      </c>
      <c r="CC4" s="82"/>
      <c r="CD4" s="82"/>
      <c r="CE4" s="82"/>
      <c r="CF4" s="82"/>
      <c r="CG4" s="82"/>
      <c r="CH4" s="82"/>
      <c r="CI4" s="82"/>
      <c r="CJ4" s="82"/>
      <c r="CK4" s="82"/>
      <c r="CL4" s="82"/>
      <c r="CM4" s="82" t="s">
        <v>65</v>
      </c>
      <c r="CN4" s="82"/>
      <c r="CO4" s="82"/>
      <c r="CP4" s="82"/>
      <c r="CQ4" s="82"/>
      <c r="CR4" s="82"/>
      <c r="CS4" s="82"/>
      <c r="CT4" s="82"/>
      <c r="CU4" s="82"/>
      <c r="CV4" s="82"/>
      <c r="CW4" s="82"/>
      <c r="CX4" s="82" t="s">
        <v>66</v>
      </c>
      <c r="CY4" s="82"/>
      <c r="CZ4" s="82"/>
      <c r="DA4" s="82"/>
      <c r="DB4" s="82"/>
      <c r="DC4" s="82"/>
      <c r="DD4" s="82"/>
      <c r="DE4" s="82"/>
      <c r="DF4" s="82"/>
      <c r="DG4" s="82"/>
      <c r="DH4" s="82"/>
      <c r="DI4" s="82" t="s">
        <v>67</v>
      </c>
      <c r="DJ4" s="82"/>
      <c r="DK4" s="82"/>
      <c r="DL4" s="82"/>
      <c r="DM4" s="82"/>
      <c r="DN4" s="82"/>
      <c r="DO4" s="82"/>
      <c r="DP4" s="82"/>
      <c r="DQ4" s="82"/>
      <c r="DR4" s="82"/>
      <c r="DS4" s="82"/>
      <c r="DT4" s="82" t="s">
        <v>68</v>
      </c>
      <c r="DU4" s="82"/>
      <c r="DV4" s="82"/>
      <c r="DW4" s="82"/>
      <c r="DX4" s="82"/>
      <c r="DY4" s="82"/>
      <c r="DZ4" s="82"/>
      <c r="EA4" s="82"/>
      <c r="EB4" s="82"/>
      <c r="EC4" s="82"/>
      <c r="ED4" s="82"/>
      <c r="EE4" s="82" t="s">
        <v>69</v>
      </c>
      <c r="EF4" s="82"/>
      <c r="EG4" s="82"/>
      <c r="EH4" s="82"/>
      <c r="EI4" s="82"/>
      <c r="EJ4" s="82"/>
      <c r="EK4" s="82"/>
      <c r="EL4" s="82"/>
      <c r="EM4" s="82"/>
      <c r="EN4" s="82"/>
      <c r="EO4" s="82"/>
    </row>
    <row r="5" spans="1:14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c r="A6" s="28" t="s">
        <v>98</v>
      </c>
      <c r="B6" s="33">
        <f>B7</f>
        <v>2019</v>
      </c>
      <c r="C6" s="33">
        <f t="shared" ref="C6:X6" si="3">C7</f>
        <v>412091</v>
      </c>
      <c r="D6" s="33">
        <f t="shared" si="3"/>
        <v>47</v>
      </c>
      <c r="E6" s="33">
        <f t="shared" si="3"/>
        <v>18</v>
      </c>
      <c r="F6" s="33">
        <f t="shared" si="3"/>
        <v>0</v>
      </c>
      <c r="G6" s="33">
        <f t="shared" si="3"/>
        <v>0</v>
      </c>
      <c r="H6" s="33" t="str">
        <f t="shared" si="3"/>
        <v>佐賀県　嬉野市</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46.64</v>
      </c>
      <c r="Q6" s="34">
        <f t="shared" si="3"/>
        <v>100</v>
      </c>
      <c r="R6" s="34">
        <f t="shared" si="3"/>
        <v>2970</v>
      </c>
      <c r="S6" s="34">
        <f t="shared" si="3"/>
        <v>25945</v>
      </c>
      <c r="T6" s="34">
        <f t="shared" si="3"/>
        <v>126.41</v>
      </c>
      <c r="U6" s="34">
        <f t="shared" si="3"/>
        <v>205.24</v>
      </c>
      <c r="V6" s="34">
        <f t="shared" si="3"/>
        <v>12036</v>
      </c>
      <c r="W6" s="34">
        <f t="shared" si="3"/>
        <v>120.55</v>
      </c>
      <c r="X6" s="34">
        <f t="shared" si="3"/>
        <v>99.84</v>
      </c>
      <c r="Y6" s="35">
        <f>IF(Y7="",NA(),Y7)</f>
        <v>150.58000000000001</v>
      </c>
      <c r="Z6" s="35">
        <f t="shared" ref="Z6:AH6" si="4">IF(Z7="",NA(),Z7)</f>
        <v>100.29</v>
      </c>
      <c r="AA6" s="35">
        <f t="shared" si="4"/>
        <v>105.8</v>
      </c>
      <c r="AB6" s="35">
        <f t="shared" si="4"/>
        <v>93.89</v>
      </c>
      <c r="AC6" s="35">
        <f t="shared" si="4"/>
        <v>97.37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1515.86</v>
      </c>
      <c r="BG6" s="35">
        <f t="shared" ref="BG6:BO6" si="7">IF(BG7="",NA(),BG7)</f>
        <v>666.08</v>
      </c>
      <c r="BH6" s="35">
        <f t="shared" si="7"/>
        <v>553.04999999999995</v>
      </c>
      <c r="BI6" s="35">
        <f t="shared" si="7"/>
        <v>519.75</v>
      </c>
      <c r="BJ6" s="34">
        <f t="shared" si="7"/>
        <v>0</v>
      </c>
      <c r="BK6" s="35">
        <f t="shared" si="7"/>
        <v>392.19</v>
      </c>
      <c r="BL6" s="35">
        <f t="shared" si="7"/>
        <v>413.5</v>
      </c>
      <c r="BM6" s="35">
        <f t="shared" si="7"/>
        <v>407.42</v>
      </c>
      <c r="BN6" s="35">
        <f t="shared" si="7"/>
        <v>386.46</v>
      </c>
      <c r="BO6" s="35">
        <f t="shared" si="7"/>
        <v>421.25</v>
      </c>
      <c r="BP6" s="34" t="str">
        <f>IF(BP7="","",IF(BP7="-","【-】","【"&amp;SUBSTITUTE(TEXT(BP7,"#,##0.00"),"-","△")&amp;"】"))</f>
        <v>【307.23】</v>
      </c>
      <c r="BQ6" s="35">
        <f>IF(BQ7="",NA(),BQ7)</f>
        <v>31.56</v>
      </c>
      <c r="BR6" s="35">
        <f t="shared" ref="BR6:BZ6" si="8">IF(BR7="",NA(),BR7)</f>
        <v>39.57</v>
      </c>
      <c r="BS6" s="35">
        <f t="shared" si="8"/>
        <v>45.94</v>
      </c>
      <c r="BT6" s="35">
        <f t="shared" si="8"/>
        <v>52.1</v>
      </c>
      <c r="BU6" s="35">
        <f t="shared" si="8"/>
        <v>48.64</v>
      </c>
      <c r="BV6" s="35">
        <f t="shared" si="8"/>
        <v>57.03</v>
      </c>
      <c r="BW6" s="35">
        <f t="shared" si="8"/>
        <v>55.84</v>
      </c>
      <c r="BX6" s="35">
        <f t="shared" si="8"/>
        <v>57.08</v>
      </c>
      <c r="BY6" s="35">
        <f t="shared" si="8"/>
        <v>55.85</v>
      </c>
      <c r="BZ6" s="35">
        <f t="shared" si="8"/>
        <v>53.23</v>
      </c>
      <c r="CA6" s="34" t="str">
        <f>IF(CA7="","",IF(CA7="-","【-】","【"&amp;SUBSTITUTE(TEXT(CA7,"#,##0.00"),"-","△")&amp;"】"))</f>
        <v>【59.98】</v>
      </c>
      <c r="CB6" s="35">
        <f>IF(CB7="",NA(),CB7)</f>
        <v>476.33</v>
      </c>
      <c r="CC6" s="35">
        <f t="shared" ref="CC6:CK6" si="9">IF(CC7="",NA(),CC7)</f>
        <v>381.98</v>
      </c>
      <c r="CD6" s="35">
        <f t="shared" si="9"/>
        <v>357.12</v>
      </c>
      <c r="CE6" s="35">
        <f t="shared" si="9"/>
        <v>289.60000000000002</v>
      </c>
      <c r="CF6" s="35">
        <f t="shared" si="9"/>
        <v>311.91000000000003</v>
      </c>
      <c r="CG6" s="35">
        <f t="shared" si="9"/>
        <v>283.73</v>
      </c>
      <c r="CH6" s="35">
        <f t="shared" si="9"/>
        <v>287.57</v>
      </c>
      <c r="CI6" s="35">
        <f t="shared" si="9"/>
        <v>286.86</v>
      </c>
      <c r="CJ6" s="35">
        <f t="shared" si="9"/>
        <v>287.91000000000003</v>
      </c>
      <c r="CK6" s="35">
        <f t="shared" si="9"/>
        <v>283.3</v>
      </c>
      <c r="CL6" s="34" t="str">
        <f>IF(CL7="","",IF(CL7="-","【-】","【"&amp;SUBSTITUTE(TEXT(CL7,"#,##0.00"),"-","△")&amp;"】"))</f>
        <v>【272.98】</v>
      </c>
      <c r="CM6" s="35">
        <f>IF(CM7="",NA(),CM7)</f>
        <v>19.05</v>
      </c>
      <c r="CN6" s="35">
        <f t="shared" ref="CN6:CV6" si="10">IF(CN7="",NA(),CN7)</f>
        <v>48.5</v>
      </c>
      <c r="CO6" s="35">
        <f t="shared" si="10"/>
        <v>48.85</v>
      </c>
      <c r="CP6" s="35">
        <f t="shared" si="10"/>
        <v>54.49</v>
      </c>
      <c r="CQ6" s="35">
        <f t="shared" si="10"/>
        <v>55.6</v>
      </c>
      <c r="CR6" s="35">
        <f t="shared" si="10"/>
        <v>58.25</v>
      </c>
      <c r="CS6" s="35">
        <f t="shared" si="10"/>
        <v>61.55</v>
      </c>
      <c r="CT6" s="35">
        <f t="shared" si="10"/>
        <v>57.22</v>
      </c>
      <c r="CU6" s="35">
        <f t="shared" si="10"/>
        <v>54.93</v>
      </c>
      <c r="CV6" s="35">
        <f t="shared" si="10"/>
        <v>55.96</v>
      </c>
      <c r="CW6" s="34" t="str">
        <f>IF(CW7="","",IF(CW7="-","【-】","【"&amp;SUBSTITUTE(TEXT(CW7,"#,##0.00"),"-","△")&amp;"】"))</f>
        <v>【58.71】</v>
      </c>
      <c r="CX6" s="35">
        <f>IF(CX7="",NA(),CX7)</f>
        <v>28.23</v>
      </c>
      <c r="CY6" s="35">
        <f t="shared" ref="CY6:DG6" si="11">IF(CY7="",NA(),CY7)</f>
        <v>30.33</v>
      </c>
      <c r="CZ6" s="35">
        <f t="shared" si="11"/>
        <v>32.700000000000003</v>
      </c>
      <c r="DA6" s="35">
        <f t="shared" si="11"/>
        <v>30.35</v>
      </c>
      <c r="DB6" s="35">
        <f t="shared" si="11"/>
        <v>34.82</v>
      </c>
      <c r="DC6" s="35">
        <f t="shared" si="11"/>
        <v>68.150000000000006</v>
      </c>
      <c r="DD6" s="35">
        <f t="shared" si="11"/>
        <v>67.489999999999995</v>
      </c>
      <c r="DE6" s="35">
        <f t="shared" si="11"/>
        <v>67.290000000000006</v>
      </c>
      <c r="DF6" s="35">
        <f t="shared" si="11"/>
        <v>65.569999999999993</v>
      </c>
      <c r="DG6" s="35">
        <f t="shared" si="11"/>
        <v>60.12</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2019</v>
      </c>
      <c r="C7" s="37">
        <v>412091</v>
      </c>
      <c r="D7" s="37">
        <v>47</v>
      </c>
      <c r="E7" s="37">
        <v>18</v>
      </c>
      <c r="F7" s="37">
        <v>0</v>
      </c>
      <c r="G7" s="37">
        <v>0</v>
      </c>
      <c r="H7" s="37" t="s">
        <v>99</v>
      </c>
      <c r="I7" s="37" t="s">
        <v>100</v>
      </c>
      <c r="J7" s="37" t="s">
        <v>101</v>
      </c>
      <c r="K7" s="37" t="s">
        <v>102</v>
      </c>
      <c r="L7" s="37" t="s">
        <v>103</v>
      </c>
      <c r="M7" s="37" t="s">
        <v>104</v>
      </c>
      <c r="N7" s="38" t="s">
        <v>105</v>
      </c>
      <c r="O7" s="38" t="s">
        <v>106</v>
      </c>
      <c r="P7" s="38">
        <v>46.64</v>
      </c>
      <c r="Q7" s="38">
        <v>100</v>
      </c>
      <c r="R7" s="38">
        <v>2970</v>
      </c>
      <c r="S7" s="38">
        <v>25945</v>
      </c>
      <c r="T7" s="38">
        <v>126.41</v>
      </c>
      <c r="U7" s="38">
        <v>205.24</v>
      </c>
      <c r="V7" s="38">
        <v>12036</v>
      </c>
      <c r="W7" s="38">
        <v>120.55</v>
      </c>
      <c r="X7" s="38">
        <v>99.84</v>
      </c>
      <c r="Y7" s="38">
        <v>150.58000000000001</v>
      </c>
      <c r="Z7" s="38">
        <v>100.29</v>
      </c>
      <c r="AA7" s="38">
        <v>105.8</v>
      </c>
      <c r="AB7" s="38">
        <v>93.89</v>
      </c>
      <c r="AC7" s="38">
        <v>97.37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1515.86</v>
      </c>
      <c r="BG7" s="38">
        <v>666.08</v>
      </c>
      <c r="BH7" s="38">
        <v>553.04999999999995</v>
      </c>
      <c r="BI7" s="38">
        <v>519.75</v>
      </c>
      <c r="BJ7" s="38">
        <v>0</v>
      </c>
      <c r="BK7" s="38">
        <v>392.19</v>
      </c>
      <c r="BL7" s="38">
        <v>413.5</v>
      </c>
      <c r="BM7" s="38">
        <v>407.42</v>
      </c>
      <c r="BN7" s="38">
        <v>386.46</v>
      </c>
      <c r="BO7" s="38">
        <v>421.25</v>
      </c>
      <c r="BP7" s="38">
        <v>307.23</v>
      </c>
      <c r="BQ7" s="38">
        <v>31.56</v>
      </c>
      <c r="BR7" s="38">
        <v>39.57</v>
      </c>
      <c r="BS7" s="38">
        <v>45.94</v>
      </c>
      <c r="BT7" s="38">
        <v>52.1</v>
      </c>
      <c r="BU7" s="38">
        <v>48.64</v>
      </c>
      <c r="BV7" s="38">
        <v>57.03</v>
      </c>
      <c r="BW7" s="38">
        <v>55.84</v>
      </c>
      <c r="BX7" s="38">
        <v>57.08</v>
      </c>
      <c r="BY7" s="38">
        <v>55.85</v>
      </c>
      <c r="BZ7" s="38">
        <v>53.23</v>
      </c>
      <c r="CA7" s="38">
        <v>59.98</v>
      </c>
      <c r="CB7" s="38">
        <v>476.33</v>
      </c>
      <c r="CC7" s="38">
        <v>381.98</v>
      </c>
      <c r="CD7" s="38">
        <v>357.12</v>
      </c>
      <c r="CE7" s="38">
        <v>289.60000000000002</v>
      </c>
      <c r="CF7" s="38">
        <v>311.91000000000003</v>
      </c>
      <c r="CG7" s="38">
        <v>283.73</v>
      </c>
      <c r="CH7" s="38">
        <v>287.57</v>
      </c>
      <c r="CI7" s="38">
        <v>286.86</v>
      </c>
      <c r="CJ7" s="38">
        <v>287.91000000000003</v>
      </c>
      <c r="CK7" s="38">
        <v>283.3</v>
      </c>
      <c r="CL7" s="38">
        <v>272.98</v>
      </c>
      <c r="CM7" s="38">
        <v>19.05</v>
      </c>
      <c r="CN7" s="38">
        <v>48.5</v>
      </c>
      <c r="CO7" s="38">
        <v>48.85</v>
      </c>
      <c r="CP7" s="38">
        <v>54.49</v>
      </c>
      <c r="CQ7" s="38">
        <v>55.6</v>
      </c>
      <c r="CR7" s="38">
        <v>58.25</v>
      </c>
      <c r="CS7" s="38">
        <v>61.55</v>
      </c>
      <c r="CT7" s="38">
        <v>57.22</v>
      </c>
      <c r="CU7" s="38">
        <v>54.93</v>
      </c>
      <c r="CV7" s="38">
        <v>55.96</v>
      </c>
      <c r="CW7" s="38">
        <v>58.71</v>
      </c>
      <c r="CX7" s="38">
        <v>28.23</v>
      </c>
      <c r="CY7" s="38">
        <v>30.33</v>
      </c>
      <c r="CZ7" s="38">
        <v>32.700000000000003</v>
      </c>
      <c r="DA7" s="38">
        <v>30.35</v>
      </c>
      <c r="DB7" s="38">
        <v>34.82</v>
      </c>
      <c r="DC7" s="38">
        <v>68.150000000000006</v>
      </c>
      <c r="DD7" s="38">
        <v>67.489999999999995</v>
      </c>
      <c r="DE7" s="38">
        <v>67.290000000000006</v>
      </c>
      <c r="DF7" s="38">
        <v>65.569999999999993</v>
      </c>
      <c r="DG7" s="38">
        <v>60.12</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105</v>
      </c>
      <c r="EF7" s="38" t="s">
        <v>105</v>
      </c>
      <c r="EG7" s="38" t="s">
        <v>105</v>
      </c>
      <c r="EH7" s="38" t="s">
        <v>105</v>
      </c>
      <c r="EI7" s="38" t="s">
        <v>105</v>
      </c>
      <c r="EJ7" s="38" t="s">
        <v>105</v>
      </c>
      <c r="EK7" s="38" t="s">
        <v>105</v>
      </c>
      <c r="EL7" s="38" t="s">
        <v>105</v>
      </c>
      <c r="EM7" s="38" t="s">
        <v>105</v>
      </c>
      <c r="EN7" s="38" t="s">
        <v>105</v>
      </c>
      <c r="EO7" s="38" t="s">
        <v>105</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49</v>
      </c>
      <c r="B10" s="41">
        <f t="shared" ref="B10:E10" si="15">DATEVALUE($B7+12-B11&amp;"/1/"&amp;B12)</f>
        <v>46388</v>
      </c>
      <c r="C10" s="41">
        <f t="shared" si="15"/>
        <v>46753</v>
      </c>
      <c r="D10" s="41">
        <f t="shared" si="15"/>
        <v>47119</v>
      </c>
      <c r="E10" s="41">
        <f t="shared" si="15"/>
        <v>47484</v>
      </c>
      <c r="F10" s="42">
        <f>DATEVALUE($B7+12-F11&amp;"/1/"&amp;F12)</f>
        <v>47849</v>
      </c>
    </row>
    <row r="11" spans="1:145">
      <c r="B11">
        <v>4</v>
      </c>
      <c r="C11">
        <v>3</v>
      </c>
      <c r="D11">
        <v>2</v>
      </c>
      <c r="E11">
        <v>1</v>
      </c>
      <c r="F11">
        <v>0</v>
      </c>
      <c r="G11" t="s">
        <v>112</v>
      </c>
    </row>
    <row r="12" spans="1:145">
      <c r="B12">
        <v>1</v>
      </c>
      <c r="C12">
        <v>1</v>
      </c>
      <c r="D12">
        <v>1</v>
      </c>
      <c r="E12">
        <v>1</v>
      </c>
      <c r="F12">
        <v>1</v>
      </c>
      <c r="G12" t="s">
        <v>113</v>
      </c>
    </row>
    <row r="13" spans="1:145">
      <c r="B13" t="s">
        <v>114</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植松英樹</cp:lastModifiedBy>
  <cp:lastPrinted>2021-01-20T02:38:06Z</cp:lastPrinted>
  <dcterms:created xsi:type="dcterms:W3CDTF">2020-12-04T03:18:47Z</dcterms:created>
  <dcterms:modified xsi:type="dcterms:W3CDTF">2021-02-05T02:26:32Z</dcterms:modified>
  <cp:category/>
</cp:coreProperties>
</file>