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02438\Desktop\R020114【依頼】平成３０年度決算「経営比較分析表」の分析等について\2原課提出\環境下水道課\"/>
    </mc:Choice>
  </mc:AlternateContent>
  <workbookProtection workbookAlgorithmName="SHA-512" workbookHashValue="2yTo68TZuTkpAAFGX84UWv23DVRLNhlKz9bNXoEl1FmwDQuvGzw1nPOPHHwWFs7A+1INu0ukwoJPpQh1Vi4iJA==" workbookSaltValue="xqNKEOx0r4L5zn2OunTiPw==" workbookSpinCount="100000" lockStructure="1"/>
  <bookViews>
    <workbookView xWindow="0" yWindow="0" windowWidth="19200" windowHeight="1348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B10" i="4"/>
  <c r="AD8" i="4"/>
  <c r="I8" i="4"/>
  <c r="B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<sst xmlns="http://schemas.openxmlformats.org/spreadsheetml/2006/main" count="228" uniqueCount="115">
  <si>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</si>
  <si>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</si>
  <si>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</si>
  <si>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</si>
  <si>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</si>
  <si>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</si>
  <si>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</si>
  <si>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</si>
  <si>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</si>
  <si>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</si>
  <si>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</si>
  <si>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</si>
  <si>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</si>
  <si>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</si>
  <si>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</si>
  <si>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</si>
  <si>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</si>
  <si>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</si>
  <si>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</si>
  <si>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</si>
  <si>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</si>
  <si>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</si>
  <si>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</si>
  <si>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</si>
  <si>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</si>
  <si>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</si>
  <si>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</si>
  <si>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</si>
  <si>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</si>
  <si>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</si>
  <si>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</si>
  <si>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</si>
  <si>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</si>
  <si>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</si>
  <si>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</si>
  <si>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</si>
  <si>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</si>
  <si>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</si>
  <si>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</si>
  <si>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</si>
  <si>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</si>
  <si>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</si>
  <si>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</si>
  <si>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</si>
  <si>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</si>
  <si>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</si>
  <si>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</si>
  <si>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</si>
  <si>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</si>
  <si>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</si>
  <si>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</si>
  <si>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</si>
  <si>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</si>
  <si>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</si>
  <si>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</si>
  <si>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</si>
  <si>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</si>
  <si>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</si>
  <si>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</si>
  <si>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</si>
  <si>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</si>
  <si>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</si>
  <si>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</si>
  <si>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</si>
  <si>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</si>
  <si>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</si>
  <si>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</si>
  <si>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</si>
  <si>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</si>
  <si>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</si>
  <si>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</si>
  <si>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</si>
  <si>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</si>
  <si>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</si>
  <si>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</si>
  <si>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</si>
  <si>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</si>
  <si>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</si>
  <si>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</si>
  <si>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</si>
  <si>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</si>
  <si>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</si>
  <si>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</si>
  <si>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</si>
  <si>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</si>
  <si>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</si>
  <si>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</si>
  <si>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</si>
  <si>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</si>
  <si>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</si>
  <si>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</si>
  <si>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</si>
  <si>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</si>
  <si>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</si>
  <si>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</si>
  <si>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</si>
  <si>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</si>
  <si>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</si>
  <si>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</si>
  <si>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</si>
  <si>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</si>
  <si>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</si>
  <si>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</si>
  <si>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</si>
  <si>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</si>
  <si>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</si>
  <si>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</si>
  <si>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</si>
  <si>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</si>
  <si>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</si>
  <si>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</si>
  <si>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 経営の健全性・効率性について</t>
    <phoneticPr fontId="15"/>
  </si>
  <si>
    <t>現在、農業集落排水と公共下水道の料金体系が異なるため、料金体系を統一する予定である。また、農業集落排水は処理場が４箇所あり、汚水処理施設の効率化の為、処理場の統合等も検討している。今後の適正な使用料収入の確保、汚水処理費の削減等により、経営の改善を見込む。</t>
    <phoneticPr fontId="15"/>
  </si>
  <si>
    <t>早い区域で平成５年より整備を開始しており、管渠及び処理施設の老朽化により維持管理経費は増加傾向にある。施設の統合を含めた計画を策定し効率的な維持管理に努めたい。</t>
    <rPh sb="0" eb="1">
      <t>ハヤ</t>
    </rPh>
    <rPh sb="2" eb="4">
      <t>クイキ</t>
    </rPh>
    <rPh sb="23" eb="24">
      <t>オヨ</t>
    </rPh>
    <rPh sb="25" eb="27">
      <t>ショリ</t>
    </rPh>
    <rPh sb="27" eb="29">
      <t>シセツ</t>
    </rPh>
    <rPh sb="36" eb="38">
      <t>イジ</t>
    </rPh>
    <rPh sb="38" eb="40">
      <t>カンリ</t>
    </rPh>
    <rPh sb="40" eb="42">
      <t>ケイヒ</t>
    </rPh>
    <rPh sb="43" eb="45">
      <t>ゾウカ</t>
    </rPh>
    <rPh sb="45" eb="47">
      <t>ケイコウ</t>
    </rPh>
    <rPh sb="51" eb="53">
      <t>シセツ</t>
    </rPh>
    <rPh sb="54" eb="56">
      <t>トウゴウ</t>
    </rPh>
    <rPh sb="57" eb="58">
      <t>フク</t>
    </rPh>
    <rPh sb="60" eb="62">
      <t>ケイカク</t>
    </rPh>
    <rPh sb="63" eb="65">
      <t>サクテイ</t>
    </rPh>
    <rPh sb="66" eb="69">
      <t>コウリツテキ</t>
    </rPh>
    <rPh sb="70" eb="72">
      <t>イジ</t>
    </rPh>
    <rPh sb="72" eb="74">
      <t>カンリ</t>
    </rPh>
    <rPh sb="75" eb="76">
      <t>ツト</t>
    </rPh>
    <phoneticPr fontId="15"/>
  </si>
  <si>
    <t>①収益的収支比率
指標は、昨年より低く、H30年度は78.28％となっており、経常収支は赤字である。経常収益については、使用料以外の収入（一般会計繰入金）に依存しているため、料金の見直しも含め経営改善を図っていく。
④企業債残高対事業規模比率
料金収入に対する企業債残高は、受益者が分散している地理的要因や処理場施設が点在している事により、建設コストが高いため、類似団体より著しく高い値で推移している。料金の見直しと加入者の増加による収入の増加が必要である。
⑤経費回収率
使用料で回収すべき経費についても、汚水処理費の減少により、類似団体と近い水準で推移している。今以上に料金の見直し等による適正な使用料収入の確保が必要とされる。
⑥汚水処理原価
汚水処理に要した費用については、汚水処理費の減少により、類似団体と同様で推移しており、今後はさらに施設の効率化を高めることが必要とされる。
⑦施設利用率
指標は、受益者が分散している地理的要因や処理場施設が点在している為、平均より低く推移している。４箇所ある処理場の統合を含め、施設の効率を高めていくための検討が必要である。
⑧水洗化率
指標は、受益者が分散している地理的要因や人口減等により接続戸数の伸び悩みの為、平均値を下回っている。今後も普及拡大に向けた広報等を行うことが必要である。</t>
    <rPh sb="13" eb="15">
      <t>サクネン</t>
    </rPh>
    <rPh sb="17" eb="18">
      <t>ヒク</t>
    </rPh>
    <rPh sb="69" eb="71">
      <t>イッパン</t>
    </rPh>
    <rPh sb="71" eb="73">
      <t>カイケイ</t>
    </rPh>
    <rPh sb="73" eb="75">
      <t>クリイレ</t>
    </rPh>
    <rPh sb="75" eb="76">
      <t>キン</t>
    </rPh>
    <rPh sb="138" eb="141">
      <t>ジュエキシャ</t>
    </rPh>
    <rPh sb="142" eb="144">
      <t>ブンサン</t>
    </rPh>
    <rPh sb="148" eb="151">
      <t>チリテキ</t>
    </rPh>
    <rPh sb="151" eb="153">
      <t>ヨウイン</t>
    </rPh>
    <rPh sb="154" eb="157">
      <t>ショリジョウ</t>
    </rPh>
    <rPh sb="157" eb="159">
      <t>シセツ</t>
    </rPh>
    <rPh sb="160" eb="162">
      <t>テンザイ</t>
    </rPh>
    <rPh sb="166" eb="167">
      <t>コト</t>
    </rPh>
    <rPh sb="171" eb="173">
      <t>ケンセツ</t>
    </rPh>
    <rPh sb="177" eb="178">
      <t>タカ</t>
    </rPh>
    <rPh sb="256" eb="258">
      <t>オスイ</t>
    </rPh>
    <rPh sb="258" eb="260">
      <t>ショリ</t>
    </rPh>
    <rPh sb="260" eb="261">
      <t>ヒ</t>
    </rPh>
    <rPh sb="262" eb="264">
      <t>ゲンショウ</t>
    </rPh>
    <rPh sb="273" eb="274">
      <t>チカ</t>
    </rPh>
    <rPh sb="275" eb="277">
      <t>スイジュン</t>
    </rPh>
    <rPh sb="278" eb="280">
      <t>スイイ</t>
    </rPh>
    <rPh sb="285" eb="288">
      <t>イマイジョウ</t>
    </rPh>
    <rPh sb="344" eb="346">
      <t>オスイ</t>
    </rPh>
    <rPh sb="346" eb="348">
      <t>ショリ</t>
    </rPh>
    <rPh sb="348" eb="349">
      <t>ヒ</t>
    </rPh>
    <rPh sb="350" eb="352">
      <t>ゲンショウ</t>
    </rPh>
    <rPh sb="361" eb="363">
      <t>ドウヨウ</t>
    </rPh>
    <rPh sb="371" eb="373">
      <t>コンゴ</t>
    </rPh>
    <rPh sb="439" eb="440">
      <t>タメ</t>
    </rPh>
    <rPh sb="521" eb="523">
      <t>ジンコウ</t>
    </rPh>
    <rPh sb="523" eb="524">
      <t>ゲン</t>
    </rPh>
    <rPh sb="524" eb="525">
      <t>トウ</t>
    </rPh>
    <rPh sb="528" eb="530">
      <t>セツゾク</t>
    </rPh>
    <rPh sb="530" eb="532">
      <t>コスウ</t>
    </rPh>
    <rPh sb="533" eb="534">
      <t>ノ</t>
    </rPh>
    <rPh sb="535" eb="536">
      <t>ナヤ</t>
    </rPh>
    <rPh sb="538" eb="539">
      <t>タメ</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</si>
</sst>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6" xfId="2" applyFont="1" applyBorder="1" applyAlignment="1" applyProtection="1">
      <alignment horizontal="left" vertical="center" wrapText="1"/>
    </xf>
    <xf numFmtId="0" fontId="12" fillId="0" borderId="0" xfId="2" applyFont="1" applyBorder="1" applyAlignment="1" applyProtection="1">
      <alignment horizontal="left" vertical="center" wrapText="1"/>
    </xf>
    <xf numFmtId="0" fontId="12" fillId="0" borderId="7" xfId="2" applyFont="1" applyBorder="1" applyAlignment="1" applyProtection="1">
      <alignment horizontal="left" vertical="center" wrapText="1"/>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66-4D48-AF05-C73BCC103476}"/>
            </c:ext>
          </c:extLst>
        </c:ser>
        <c:dLbls>
          <c:showLegendKey val="0"/>
          <c:showVal val="0"/>
          <c:showCatName val="0"/>
          <c:showSerName val="0"/>
          <c:showPercent val="0"/>
          <c:showBubbleSize val="0"/>
        </c:dLbls>
        <c:gapWidth val="150"/>
        <c:axId val="178609096"/>
        <c:axId val="17860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0066-4D48-AF05-C73BCC103476}"/>
            </c:ext>
          </c:extLst>
        </c:ser>
        <c:dLbls>
          <c:showLegendKey val="0"/>
          <c:showVal val="0"/>
          <c:showCatName val="0"/>
          <c:showSerName val="0"/>
          <c:showPercent val="0"/>
          <c:showBubbleSize val="0"/>
        </c:dLbls>
        <c:marker val="1"/>
        <c:smooth val="0"/>
        <c:axId val="178609096"/>
        <c:axId val="178609488"/>
      </c:lineChart>
      <c:dateAx>
        <c:axId val="178609096"/>
        <c:scaling>
          <c:orientation val="minMax"/>
        </c:scaling>
        <c:delete val="1"/>
        <c:axPos val="b"/>
        <c:numFmt formatCode="ge" sourceLinked="1"/>
        <c:majorTickMark val="none"/>
        <c:minorTickMark val="none"/>
        <c:tickLblPos val="none"/>
        <c:crossAx val="178609488"/>
        <c:crosses val="autoZero"/>
        <c:auto val="1"/>
        <c:lblOffset val="100"/>
        <c:baseTimeUnit val="years"/>
      </c:dateAx>
      <c:valAx>
        <c:axId val="17860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40.94</c:v>
                </c:pt>
                <c:pt idx="1">
                  <c:v>40.94</c:v>
                </c:pt>
                <c:pt idx="2">
                  <c:v>43.45</c:v>
                </c:pt>
                <c:pt idx="3">
                  <c:v>43.45</c:v>
                </c:pt>
                <c:pt idx="4">
                  <c:v>43.45</c:v>
                </c:pt>
              </c:numCache>
            </c:numRef>
          </c:val>
          <c:extLst xmlns:c16r2="http://schemas.microsoft.com/office/drawing/2015/06/chart">
            <c:ext xmlns:c16="http://schemas.microsoft.com/office/drawing/2014/chart" uri="{C3380CC4-5D6E-409C-BE32-E72D297353CC}">
              <c16:uniqueId val="{00000000-EC39-47AD-9544-287E8872AA43}"/>
            </c:ext>
          </c:extLst>
        </c:ser>
        <c:dLbls>
          <c:showLegendKey val="0"/>
          <c:showVal val="0"/>
          <c:showCatName val="0"/>
          <c:showSerName val="0"/>
          <c:showPercent val="0"/>
          <c:showBubbleSize val="0"/>
        </c:dLbls>
        <c:gapWidth val="150"/>
        <c:axId val="391243144"/>
        <c:axId val="39124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EC39-47AD-9544-287E8872AA43}"/>
            </c:ext>
          </c:extLst>
        </c:ser>
        <c:dLbls>
          <c:showLegendKey val="0"/>
          <c:showVal val="0"/>
          <c:showCatName val="0"/>
          <c:showSerName val="0"/>
          <c:showPercent val="0"/>
          <c:showBubbleSize val="0"/>
        </c:dLbls>
        <c:marker val="1"/>
        <c:smooth val="0"/>
        <c:axId val="391243144"/>
        <c:axId val="391243536"/>
      </c:lineChart>
      <c:dateAx>
        <c:axId val="391243144"/>
        <c:scaling>
          <c:orientation val="minMax"/>
        </c:scaling>
        <c:delete val="1"/>
        <c:axPos val="b"/>
        <c:numFmt formatCode="ge" sourceLinked="1"/>
        <c:majorTickMark val="none"/>
        <c:minorTickMark val="none"/>
        <c:tickLblPos val="none"/>
        <c:crossAx val="391243536"/>
        <c:crosses val="autoZero"/>
        <c:auto val="1"/>
        <c:lblOffset val="100"/>
        <c:baseTimeUnit val="years"/>
      </c:dateAx>
      <c:valAx>
        <c:axId val="39124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4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76.849999999999994</c:v>
                </c:pt>
                <c:pt idx="1">
                  <c:v>77.72</c:v>
                </c:pt>
                <c:pt idx="2">
                  <c:v>78.63</c:v>
                </c:pt>
                <c:pt idx="3">
                  <c:v>79.45</c:v>
                </c:pt>
                <c:pt idx="4">
                  <c:v>79.59</c:v>
                </c:pt>
              </c:numCache>
            </c:numRef>
          </c:val>
          <c:extLst xmlns:c16r2="http://schemas.microsoft.com/office/drawing/2015/06/chart">
            <c:ext xmlns:c16="http://schemas.microsoft.com/office/drawing/2014/chart" uri="{C3380CC4-5D6E-409C-BE32-E72D297353CC}">
              <c16:uniqueId val="{00000000-F638-4256-B944-5B44F49EBBD1}"/>
            </c:ext>
          </c:extLst>
        </c:ser>
        <c:dLbls>
          <c:showLegendKey val="0"/>
          <c:showVal val="0"/>
          <c:showCatName val="0"/>
          <c:showSerName val="0"/>
          <c:showPercent val="0"/>
          <c:showBubbleSize val="0"/>
        </c:dLbls>
        <c:gapWidth val="150"/>
        <c:axId val="391244712"/>
        <c:axId val="39124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F638-4256-B944-5B44F49EBBD1}"/>
            </c:ext>
          </c:extLst>
        </c:ser>
        <c:dLbls>
          <c:showLegendKey val="0"/>
          <c:showVal val="0"/>
          <c:showCatName val="0"/>
          <c:showSerName val="0"/>
          <c:showPercent val="0"/>
          <c:showBubbleSize val="0"/>
        </c:dLbls>
        <c:marker val="1"/>
        <c:smooth val="0"/>
        <c:axId val="391244712"/>
        <c:axId val="391245104"/>
      </c:lineChart>
      <c:dateAx>
        <c:axId val="391244712"/>
        <c:scaling>
          <c:orientation val="minMax"/>
        </c:scaling>
        <c:delete val="1"/>
        <c:axPos val="b"/>
        <c:numFmt formatCode="ge" sourceLinked="1"/>
        <c:majorTickMark val="none"/>
        <c:minorTickMark val="none"/>
        <c:tickLblPos val="none"/>
        <c:crossAx val="391245104"/>
        <c:crosses val="autoZero"/>
        <c:auto val="1"/>
        <c:lblOffset val="100"/>
        <c:baseTimeUnit val="years"/>
      </c:dateAx>
      <c:valAx>
        <c:axId val="39124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4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72.28</c:v>
                </c:pt>
                <c:pt idx="1">
                  <c:v>76.39</c:v>
                </c:pt>
                <c:pt idx="2">
                  <c:v>73.06</c:v>
                </c:pt>
                <c:pt idx="3">
                  <c:v>78.84</c:v>
                </c:pt>
                <c:pt idx="4">
                  <c:v>78.27</c:v>
                </c:pt>
              </c:numCache>
            </c:numRef>
          </c:val>
          <c:extLst xmlns:c16r2="http://schemas.microsoft.com/office/drawing/2015/06/chart">
            <c:ext xmlns:c16="http://schemas.microsoft.com/office/drawing/2014/chart" uri="{C3380CC4-5D6E-409C-BE32-E72D297353CC}">
              <c16:uniqueId val="{00000000-73FC-4273-BE04-E6DD47F89AC6}"/>
            </c:ext>
          </c:extLst>
        </c:ser>
        <c:dLbls>
          <c:showLegendKey val="0"/>
          <c:showVal val="0"/>
          <c:showCatName val="0"/>
          <c:showSerName val="0"/>
          <c:showPercent val="0"/>
          <c:showBubbleSize val="0"/>
        </c:dLbls>
        <c:gapWidth val="150"/>
        <c:axId val="178610664"/>
        <c:axId val="39081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FC-4273-BE04-E6DD47F89AC6}"/>
            </c:ext>
          </c:extLst>
        </c:ser>
        <c:dLbls>
          <c:showLegendKey val="0"/>
          <c:showVal val="0"/>
          <c:showCatName val="0"/>
          <c:showSerName val="0"/>
          <c:showPercent val="0"/>
          <c:showBubbleSize val="0"/>
        </c:dLbls>
        <c:marker val="1"/>
        <c:smooth val="0"/>
        <c:axId val="178610664"/>
        <c:axId val="390811472"/>
      </c:lineChart>
      <c:dateAx>
        <c:axId val="178610664"/>
        <c:scaling>
          <c:orientation val="minMax"/>
        </c:scaling>
        <c:delete val="1"/>
        <c:axPos val="b"/>
        <c:numFmt formatCode="ge" sourceLinked="1"/>
        <c:majorTickMark val="none"/>
        <c:minorTickMark val="none"/>
        <c:tickLblPos val="none"/>
        <c:crossAx val="390811472"/>
        <c:crosses val="autoZero"/>
        <c:auto val="1"/>
        <c:lblOffset val="100"/>
        <c:baseTimeUnit val="years"/>
      </c:dateAx>
      <c:valAx>
        <c:axId val="39081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1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6F-4CF2-8B04-C83D64531056}"/>
            </c:ext>
          </c:extLst>
        </c:ser>
        <c:dLbls>
          <c:showLegendKey val="0"/>
          <c:showVal val="0"/>
          <c:showCatName val="0"/>
          <c:showSerName val="0"/>
          <c:showPercent val="0"/>
          <c:showBubbleSize val="0"/>
        </c:dLbls>
        <c:gapWidth val="150"/>
        <c:axId val="390812648"/>
        <c:axId val="39081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6F-4CF2-8B04-C83D64531056}"/>
            </c:ext>
          </c:extLst>
        </c:ser>
        <c:dLbls>
          <c:showLegendKey val="0"/>
          <c:showVal val="0"/>
          <c:showCatName val="0"/>
          <c:showSerName val="0"/>
          <c:showPercent val="0"/>
          <c:showBubbleSize val="0"/>
        </c:dLbls>
        <c:marker val="1"/>
        <c:smooth val="0"/>
        <c:axId val="390812648"/>
        <c:axId val="390813040"/>
      </c:lineChart>
      <c:dateAx>
        <c:axId val="390812648"/>
        <c:scaling>
          <c:orientation val="minMax"/>
        </c:scaling>
        <c:delete val="1"/>
        <c:axPos val="b"/>
        <c:numFmt formatCode="ge" sourceLinked="1"/>
        <c:majorTickMark val="none"/>
        <c:minorTickMark val="none"/>
        <c:tickLblPos val="none"/>
        <c:crossAx val="390813040"/>
        <c:crosses val="autoZero"/>
        <c:auto val="1"/>
        <c:lblOffset val="100"/>
        <c:baseTimeUnit val="years"/>
      </c:dateAx>
      <c:valAx>
        <c:axId val="39081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1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88-4F68-803D-F8F28416F495}"/>
            </c:ext>
          </c:extLst>
        </c:ser>
        <c:dLbls>
          <c:showLegendKey val="0"/>
          <c:showVal val="0"/>
          <c:showCatName val="0"/>
          <c:showSerName val="0"/>
          <c:showPercent val="0"/>
          <c:showBubbleSize val="0"/>
        </c:dLbls>
        <c:gapWidth val="150"/>
        <c:axId val="390824152"/>
        <c:axId val="3908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88-4F68-803D-F8F28416F495}"/>
            </c:ext>
          </c:extLst>
        </c:ser>
        <c:dLbls>
          <c:showLegendKey val="0"/>
          <c:showVal val="0"/>
          <c:showCatName val="0"/>
          <c:showSerName val="0"/>
          <c:showPercent val="0"/>
          <c:showBubbleSize val="0"/>
        </c:dLbls>
        <c:marker val="1"/>
        <c:smooth val="0"/>
        <c:axId val="390824152"/>
        <c:axId val="390824544"/>
      </c:lineChart>
      <c:dateAx>
        <c:axId val="390824152"/>
        <c:scaling>
          <c:orientation val="minMax"/>
        </c:scaling>
        <c:delete val="1"/>
        <c:axPos val="b"/>
        <c:numFmt formatCode="ge" sourceLinked="1"/>
        <c:majorTickMark val="none"/>
        <c:minorTickMark val="none"/>
        <c:tickLblPos val="none"/>
        <c:crossAx val="390824544"/>
        <c:crosses val="autoZero"/>
        <c:auto val="1"/>
        <c:lblOffset val="100"/>
        <c:baseTimeUnit val="years"/>
      </c:dateAx>
      <c:valAx>
        <c:axId val="3908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2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42-40E9-8ED0-1E0425DB2E0C}"/>
            </c:ext>
          </c:extLst>
        </c:ser>
        <c:dLbls>
          <c:showLegendKey val="0"/>
          <c:showVal val="0"/>
          <c:showCatName val="0"/>
          <c:showSerName val="0"/>
          <c:showPercent val="0"/>
          <c:showBubbleSize val="0"/>
        </c:dLbls>
        <c:gapWidth val="150"/>
        <c:axId val="390825720"/>
        <c:axId val="3908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42-40E9-8ED0-1E0425DB2E0C}"/>
            </c:ext>
          </c:extLst>
        </c:ser>
        <c:dLbls>
          <c:showLegendKey val="0"/>
          <c:showVal val="0"/>
          <c:showCatName val="0"/>
          <c:showSerName val="0"/>
          <c:showPercent val="0"/>
          <c:showBubbleSize val="0"/>
        </c:dLbls>
        <c:marker val="1"/>
        <c:smooth val="0"/>
        <c:axId val="390825720"/>
        <c:axId val="390826112"/>
      </c:lineChart>
      <c:dateAx>
        <c:axId val="390825720"/>
        <c:scaling>
          <c:orientation val="minMax"/>
        </c:scaling>
        <c:delete val="1"/>
        <c:axPos val="b"/>
        <c:numFmt formatCode="ge" sourceLinked="1"/>
        <c:majorTickMark val="none"/>
        <c:minorTickMark val="none"/>
        <c:tickLblPos val="none"/>
        <c:crossAx val="390826112"/>
        <c:crosses val="autoZero"/>
        <c:auto val="1"/>
        <c:lblOffset val="100"/>
        <c:baseTimeUnit val="years"/>
      </c:dateAx>
      <c:valAx>
        <c:axId val="3908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2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D2-4084-BF89-F931F40E826C}"/>
            </c:ext>
          </c:extLst>
        </c:ser>
        <c:dLbls>
          <c:showLegendKey val="0"/>
          <c:showVal val="0"/>
          <c:showCatName val="0"/>
          <c:showSerName val="0"/>
          <c:showPercent val="0"/>
          <c:showBubbleSize val="0"/>
        </c:dLbls>
        <c:gapWidth val="150"/>
        <c:axId val="391077720"/>
        <c:axId val="3910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D2-4084-BF89-F931F40E826C}"/>
            </c:ext>
          </c:extLst>
        </c:ser>
        <c:dLbls>
          <c:showLegendKey val="0"/>
          <c:showVal val="0"/>
          <c:showCatName val="0"/>
          <c:showSerName val="0"/>
          <c:showPercent val="0"/>
          <c:showBubbleSize val="0"/>
        </c:dLbls>
        <c:marker val="1"/>
        <c:smooth val="0"/>
        <c:axId val="391077720"/>
        <c:axId val="391078112"/>
      </c:lineChart>
      <c:dateAx>
        <c:axId val="391077720"/>
        <c:scaling>
          <c:orientation val="minMax"/>
        </c:scaling>
        <c:delete val="1"/>
        <c:axPos val="b"/>
        <c:numFmt formatCode="ge" sourceLinked="1"/>
        <c:majorTickMark val="none"/>
        <c:minorTickMark val="none"/>
        <c:tickLblPos val="none"/>
        <c:crossAx val="391078112"/>
        <c:crosses val="autoZero"/>
        <c:auto val="1"/>
        <c:lblOffset val="100"/>
        <c:baseTimeUnit val="years"/>
      </c:dateAx>
      <c:valAx>
        <c:axId val="3910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7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3743.87</c:v>
                </c:pt>
                <c:pt idx="1">
                  <c:v>3604.76</c:v>
                </c:pt>
                <c:pt idx="2">
                  <c:v>2787.84</c:v>
                </c:pt>
                <c:pt idx="3">
                  <c:v>2592.67</c:v>
                </c:pt>
                <c:pt idx="4">
                  <c:v>2408.62</c:v>
                </c:pt>
              </c:numCache>
            </c:numRef>
          </c:val>
          <c:extLst xmlns:c16r2="http://schemas.microsoft.com/office/drawing/2015/06/chart">
            <c:ext xmlns:c16="http://schemas.microsoft.com/office/drawing/2014/chart" uri="{C3380CC4-5D6E-409C-BE32-E72D297353CC}">
              <c16:uniqueId val="{00000000-BE28-420E-8CF6-B837A6A6DB82}"/>
            </c:ext>
          </c:extLst>
        </c:ser>
        <c:dLbls>
          <c:showLegendKey val="0"/>
          <c:showVal val="0"/>
          <c:showCatName val="0"/>
          <c:showSerName val="0"/>
          <c:showPercent val="0"/>
          <c:showBubbleSize val="0"/>
        </c:dLbls>
        <c:gapWidth val="150"/>
        <c:axId val="391079288"/>
        <c:axId val="39107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BE28-420E-8CF6-B837A6A6DB82}"/>
            </c:ext>
          </c:extLst>
        </c:ser>
        <c:dLbls>
          <c:showLegendKey val="0"/>
          <c:showVal val="0"/>
          <c:showCatName val="0"/>
          <c:showSerName val="0"/>
          <c:showPercent val="0"/>
          <c:showBubbleSize val="0"/>
        </c:dLbls>
        <c:marker val="1"/>
        <c:smooth val="0"/>
        <c:axId val="391079288"/>
        <c:axId val="391079680"/>
      </c:lineChart>
      <c:dateAx>
        <c:axId val="391079288"/>
        <c:scaling>
          <c:orientation val="minMax"/>
        </c:scaling>
        <c:delete val="1"/>
        <c:axPos val="b"/>
        <c:numFmt formatCode="ge" sourceLinked="1"/>
        <c:majorTickMark val="none"/>
        <c:minorTickMark val="none"/>
        <c:tickLblPos val="none"/>
        <c:crossAx val="391079680"/>
        <c:crosses val="autoZero"/>
        <c:auto val="1"/>
        <c:lblOffset val="100"/>
        <c:baseTimeUnit val="years"/>
      </c:dateAx>
      <c:valAx>
        <c:axId val="3910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7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28.16</c:v>
                </c:pt>
                <c:pt idx="1">
                  <c:v>26.25</c:v>
                </c:pt>
                <c:pt idx="2">
                  <c:v>23.67</c:v>
                </c:pt>
                <c:pt idx="3">
                  <c:v>53.97</c:v>
                </c:pt>
                <c:pt idx="4">
                  <c:v>51.62</c:v>
                </c:pt>
              </c:numCache>
            </c:numRef>
          </c:val>
          <c:extLst xmlns:c16r2="http://schemas.microsoft.com/office/drawing/2015/06/chart">
            <c:ext xmlns:c16="http://schemas.microsoft.com/office/drawing/2014/chart" uri="{C3380CC4-5D6E-409C-BE32-E72D297353CC}">
              <c16:uniqueId val="{00000000-2AF6-4038-A187-8FF5F491E6CA}"/>
            </c:ext>
          </c:extLst>
        </c:ser>
        <c:dLbls>
          <c:showLegendKey val="0"/>
          <c:showVal val="0"/>
          <c:showCatName val="0"/>
          <c:showSerName val="0"/>
          <c:showPercent val="0"/>
          <c:showBubbleSize val="0"/>
        </c:dLbls>
        <c:gapWidth val="150"/>
        <c:axId val="391080856"/>
        <c:axId val="39108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2AF6-4038-A187-8FF5F491E6CA}"/>
            </c:ext>
          </c:extLst>
        </c:ser>
        <c:dLbls>
          <c:showLegendKey val="0"/>
          <c:showVal val="0"/>
          <c:showCatName val="0"/>
          <c:showSerName val="0"/>
          <c:showPercent val="0"/>
          <c:showBubbleSize val="0"/>
        </c:dLbls>
        <c:marker val="1"/>
        <c:smooth val="0"/>
        <c:axId val="391080856"/>
        <c:axId val="391081248"/>
      </c:lineChart>
      <c:dateAx>
        <c:axId val="391080856"/>
        <c:scaling>
          <c:orientation val="minMax"/>
        </c:scaling>
        <c:delete val="1"/>
        <c:axPos val="b"/>
        <c:numFmt formatCode="ge" sourceLinked="1"/>
        <c:majorTickMark val="none"/>
        <c:minorTickMark val="none"/>
        <c:tickLblPos val="none"/>
        <c:crossAx val="391081248"/>
        <c:crosses val="autoZero"/>
        <c:auto val="1"/>
        <c:lblOffset val="100"/>
        <c:baseTimeUnit val="years"/>
      </c:dateAx>
      <c:valAx>
        <c:axId val="3910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8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420.15</c:v>
                </c:pt>
                <c:pt idx="1">
                  <c:v>466.6</c:v>
                </c:pt>
                <c:pt idx="2">
                  <c:v>527.09</c:v>
                </c:pt>
                <c:pt idx="3">
                  <c:v>237.12</c:v>
                </c:pt>
                <c:pt idx="4">
                  <c:v>291.83999999999997</c:v>
                </c:pt>
              </c:numCache>
            </c:numRef>
          </c:val>
          <c:extLst xmlns:c16r2="http://schemas.microsoft.com/office/drawing/2015/06/chart">
            <c:ext xmlns:c16="http://schemas.microsoft.com/office/drawing/2014/chart" uri="{C3380CC4-5D6E-409C-BE32-E72D297353CC}">
              <c16:uniqueId val="{00000000-822B-44A1-98A9-D70FBB41BBD2}"/>
            </c:ext>
          </c:extLst>
        </c:ser>
        <c:dLbls>
          <c:showLegendKey val="0"/>
          <c:showVal val="0"/>
          <c:showCatName val="0"/>
          <c:showSerName val="0"/>
          <c:showPercent val="0"/>
          <c:showBubbleSize val="0"/>
        </c:dLbls>
        <c:gapWidth val="150"/>
        <c:axId val="390827288"/>
        <c:axId val="39082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822B-44A1-98A9-D70FBB41BBD2}"/>
            </c:ext>
          </c:extLst>
        </c:ser>
        <c:dLbls>
          <c:showLegendKey val="0"/>
          <c:showVal val="0"/>
          <c:showCatName val="0"/>
          <c:showSerName val="0"/>
          <c:showPercent val="0"/>
          <c:showBubbleSize val="0"/>
        </c:dLbls>
        <c:marker val="1"/>
        <c:smooth val="0"/>
        <c:axId val="390827288"/>
        <c:axId val="390823760"/>
      </c:lineChart>
      <c:dateAx>
        <c:axId val="390827288"/>
        <c:scaling>
          <c:orientation val="minMax"/>
        </c:scaling>
        <c:delete val="1"/>
        <c:axPos val="b"/>
        <c:numFmt formatCode="ge" sourceLinked="1"/>
        <c:majorTickMark val="none"/>
        <c:minorTickMark val="none"/>
        <c:tickLblPos val="none"/>
        <c:crossAx val="390823760"/>
        <c:crosses val="autoZero"/>
        <c:auto val="1"/>
        <c:lblOffset val="100"/>
        <c:baseTimeUnit val="years"/>
      </c:dateAx>
      <c:valAx>
        <c:axId val="39082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2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佐賀県　嬉野市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26292</v>
      </c>
      <c r="AM8" s="50"/>
      <c r="AN8" s="50"/>
      <c r="AO8" s="50"/>
      <c r="AP8" s="50"/>
      <c r="AQ8" s="50"/>
      <c r="AR8" s="50"/>
      <c r="AS8" s="50"/>
      <c r="AT8" s="45">
        <f>データ!T6</f>
        <v>126.41</v>
      </c>
      <c r="AU8" s="45"/>
      <c r="AV8" s="45"/>
      <c r="AW8" s="45"/>
      <c r="AX8" s="45"/>
      <c r="AY8" s="45"/>
      <c r="AZ8" s="45"/>
      <c r="BA8" s="45"/>
      <c r="BB8" s="45">
        <f>データ!U6</f>
        <v>207.99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23.74</v>
      </c>
      <c r="Q10" s="45"/>
      <c r="R10" s="45"/>
      <c r="S10" s="45"/>
      <c r="T10" s="45"/>
      <c r="U10" s="45"/>
      <c r="V10" s="45"/>
      <c r="W10" s="45">
        <f>データ!Q6</f>
        <v>100</v>
      </c>
      <c r="X10" s="45"/>
      <c r="Y10" s="45"/>
      <c r="Z10" s="45"/>
      <c r="AA10" s="45"/>
      <c r="AB10" s="45"/>
      <c r="AC10" s="45"/>
      <c r="AD10" s="50">
        <f>データ!R6</f>
        <v>2700</v>
      </c>
      <c r="AE10" s="50"/>
      <c r="AF10" s="50"/>
      <c r="AG10" s="50"/>
      <c r="AH10" s="50"/>
      <c r="AI10" s="50"/>
      <c r="AJ10" s="50"/>
      <c r="AK10" s="2"/>
      <c r="AL10" s="50">
        <f>データ!V6</f>
        <v>6192</v>
      </c>
      <c r="AM10" s="50"/>
      <c r="AN10" s="50"/>
      <c r="AO10" s="50"/>
      <c r="AP10" s="50"/>
      <c r="AQ10" s="50"/>
      <c r="AR10" s="50"/>
      <c r="AS10" s="50"/>
      <c r="AT10" s="45">
        <f>データ!W6</f>
        <v>2.78</v>
      </c>
      <c r="AU10" s="45"/>
      <c r="AV10" s="45"/>
      <c r="AW10" s="45"/>
      <c r="AX10" s="45"/>
      <c r="AY10" s="45"/>
      <c r="AZ10" s="45"/>
      <c r="BA10" s="45"/>
      <c r="BB10" s="45">
        <f>データ!X6</f>
        <v>2227.34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75" t="s">
        <v>111</v>
      </c>
      <c r="BM14" s="76"/>
      <c r="BN14" s="76"/>
      <c r="BO14" s="76"/>
      <c r="BP14" s="76"/>
      <c r="BQ14" s="76"/>
      <c r="BR14" s="76"/>
      <c r="BS14" s="76"/>
      <c r="BT14" s="76"/>
      <c r="BU14" s="76"/>
      <c r="BV14" s="76"/>
      <c r="BW14" s="76"/>
      <c r="BX14" s="76"/>
      <c r="BY14" s="76"/>
      <c r="BZ14" s="77"/>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114</v>
      </c>
      <c r="BM16" s="79"/>
      <c r="BN16" s="79"/>
      <c r="BO16" s="79"/>
      <c r="BP16" s="79"/>
      <c r="BQ16" s="79"/>
      <c r="BR16" s="79"/>
      <c r="BS16" s="79"/>
      <c r="BT16" s="79"/>
      <c r="BU16" s="79"/>
      <c r="BV16" s="79"/>
      <c r="BW16" s="79"/>
      <c r="BX16" s="79"/>
      <c r="BY16" s="79"/>
      <c r="BZ16" s="8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26</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c r="A60" s="2"/>
      <c r="B60" s="59" t="s">
        <v>27</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28</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c r="C83" s="2" t="s">
        <v>29</v>
      </c>
    </row>
    <row r="84" spans="1:78">
      <c r="C84" s="2"/>
    </row>
    <row r="85" spans="1:78" hidden="1">
      <c r="B85" s="26" t="s">
        <v>30</v>
      </c>
      <c r="C85" s="26"/>
      <c r="D85" s="26"/>
      <c r="E85" s="26" t="s">
        <v>31</v>
      </c>
      <c r="F85" s="26" t="s">
        <v>32</v>
      </c>
      <c r="G85" s="26" t="s">
        <v>33</v>
      </c>
      <c r="H85" s="26" t="s">
        <v>34</v>
      </c>
      <c r="I85" s="26" t="s">
        <v>35</v>
      </c>
      <c r="J85" s="26" t="s">
        <v>36</v>
      </c>
      <c r="K85" s="26" t="s">
        <v>37</v>
      </c>
      <c r="L85" s="26" t="s">
        <v>38</v>
      </c>
      <c r="M85" s="26" t="s">
        <v>39</v>
      </c>
      <c r="N85" s="26" t="s">
        <v>40</v>
      </c>
      <c r="O85" s="26" t="s">
        <v>41</v>
      </c>
    </row>
    <row r="86" spans="1:78" hidden="1">
      <c r="B86" s="26"/>
      <c r="C86" s="26"/>
      <c r="D86" s="26"/>
      <c r="E86" s="26" t="str">
        <f>データ!AI6</f>
        <v/>
      </c>
      <c r="F86" s="26" t="s">
        <v>42</v>
      </c>
      <c r="G86" s="26" t="s">
        <v>43</v>
      </c>
      <c r="H86" s="26" t="str">
        <f>データ!BP6</f>
        <v>【747.76】</v>
      </c>
      <c r="I86" s="26" t="str">
        <f>データ!CA6</f>
        <v>【59.51】</v>
      </c>
      <c r="J86" s="26" t="str">
        <f>データ!CL6</f>
        <v>【261.46】</v>
      </c>
      <c r="K86" s="26" t="str">
        <f>データ!CW6</f>
        <v>【52.23】</v>
      </c>
      <c r="L86" s="26" t="str">
        <f>データ!DH6</f>
        <v>【85.82】</v>
      </c>
      <c r="M86" s="26" t="s">
        <v>42</v>
      </c>
      <c r="N86" s="26" t="s">
        <v>44</v>
      </c>
      <c r="O86" s="26" t="str">
        <f>データ!EO6</f>
        <v>【0.02】</v>
      </c>
    </row>
  </sheetData>
  <sheetProtection algorithmName="SHA-512" hashValue="bw9dc4bzOHfFB/rA+cQOBsE2oRl2zc2vpI63hxhSBV47/4lhcmtM6R/l+/tY0YQVvo+ok+SG3hKHdW0ED/4e4A==" saltValue="I1RAmFMd7zxwl7h+ArXq+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1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85" t="s">
        <v>54</v>
      </c>
      <c r="I3" s="86"/>
      <c r="J3" s="86"/>
      <c r="K3" s="86"/>
      <c r="L3" s="86"/>
      <c r="M3" s="86"/>
      <c r="N3" s="86"/>
      <c r="O3" s="86"/>
      <c r="P3" s="86"/>
      <c r="Q3" s="86"/>
      <c r="R3" s="86"/>
      <c r="S3" s="86"/>
      <c r="T3" s="86"/>
      <c r="U3" s="86"/>
      <c r="V3" s="86"/>
      <c r="W3" s="86"/>
      <c r="X3" s="87"/>
      <c r="Y3" s="91"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56</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c r="A4" s="28" t="s">
        <v>57</v>
      </c>
      <c r="B4" s="30"/>
      <c r="C4" s="30"/>
      <c r="D4" s="30"/>
      <c r="E4" s="30"/>
      <c r="F4" s="30"/>
      <c r="G4" s="30"/>
      <c r="H4" s="88"/>
      <c r="I4" s="89"/>
      <c r="J4" s="89"/>
      <c r="K4" s="89"/>
      <c r="L4" s="89"/>
      <c r="M4" s="89"/>
      <c r="N4" s="89"/>
      <c r="O4" s="89"/>
      <c r="P4" s="89"/>
      <c r="Q4" s="89"/>
      <c r="R4" s="89"/>
      <c r="S4" s="89"/>
      <c r="T4" s="89"/>
      <c r="U4" s="89"/>
      <c r="V4" s="89"/>
      <c r="W4" s="89"/>
      <c r="X4" s="90"/>
      <c r="Y4" s="84" t="s">
        <v>58</v>
      </c>
      <c r="Z4" s="84"/>
      <c r="AA4" s="84"/>
      <c r="AB4" s="84"/>
      <c r="AC4" s="84"/>
      <c r="AD4" s="84"/>
      <c r="AE4" s="84"/>
      <c r="AF4" s="84"/>
      <c r="AG4" s="84"/>
      <c r="AH4" s="84"/>
      <c r="AI4" s="84"/>
      <c r="AJ4" s="84" t="s">
        <v>59</v>
      </c>
      <c r="AK4" s="84"/>
      <c r="AL4" s="84"/>
      <c r="AM4" s="84"/>
      <c r="AN4" s="84"/>
      <c r="AO4" s="84"/>
      <c r="AP4" s="84"/>
      <c r="AQ4" s="84"/>
      <c r="AR4" s="84"/>
      <c r="AS4" s="84"/>
      <c r="AT4" s="84"/>
      <c r="AU4" s="84" t="s">
        <v>60</v>
      </c>
      <c r="AV4" s="84"/>
      <c r="AW4" s="84"/>
      <c r="AX4" s="84"/>
      <c r="AY4" s="84"/>
      <c r="AZ4" s="84"/>
      <c r="BA4" s="84"/>
      <c r="BB4" s="84"/>
      <c r="BC4" s="84"/>
      <c r="BD4" s="84"/>
      <c r="BE4" s="84"/>
      <c r="BF4" s="84" t="s">
        <v>61</v>
      </c>
      <c r="BG4" s="84"/>
      <c r="BH4" s="84"/>
      <c r="BI4" s="84"/>
      <c r="BJ4" s="84"/>
      <c r="BK4" s="84"/>
      <c r="BL4" s="84"/>
      <c r="BM4" s="84"/>
      <c r="BN4" s="84"/>
      <c r="BO4" s="84"/>
      <c r="BP4" s="84"/>
      <c r="BQ4" s="84" t="s">
        <v>62</v>
      </c>
      <c r="BR4" s="84"/>
      <c r="BS4" s="84"/>
      <c r="BT4" s="84"/>
      <c r="BU4" s="84"/>
      <c r="BV4" s="84"/>
      <c r="BW4" s="84"/>
      <c r="BX4" s="84"/>
      <c r="BY4" s="84"/>
      <c r="BZ4" s="84"/>
      <c r="CA4" s="84"/>
      <c r="CB4" s="84" t="s">
        <v>63</v>
      </c>
      <c r="CC4" s="84"/>
      <c r="CD4" s="84"/>
      <c r="CE4" s="84"/>
      <c r="CF4" s="84"/>
      <c r="CG4" s="84"/>
      <c r="CH4" s="84"/>
      <c r="CI4" s="84"/>
      <c r="CJ4" s="84"/>
      <c r="CK4" s="84"/>
      <c r="CL4" s="84"/>
      <c r="CM4" s="84" t="s">
        <v>64</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30</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c r="A6" s="28" t="s">
        <v>97</v>
      </c>
      <c r="B6" s="33">
        <f>B7</f>
        <v>2018</v>
      </c>
      <c r="C6" s="33">
        <f t="shared" ref="C6:X6" si="3">C7</f>
        <v>412091</v>
      </c>
      <c r="D6" s="33">
        <f t="shared" si="3"/>
        <v>47</v>
      </c>
      <c r="E6" s="33">
        <f t="shared" si="3"/>
        <v>17</v>
      </c>
      <c r="F6" s="33">
        <f t="shared" si="3"/>
        <v>5</v>
      </c>
      <c r="G6" s="33">
        <f t="shared" si="3"/>
        <v>0</v>
      </c>
      <c r="H6" s="33" t="str">
        <f t="shared" si="3"/>
        <v>佐賀県　嬉野市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23.74</v>
      </c>
      <c r="Q6" s="34">
        <f t="shared" si="3"/>
        <v>100</v>
      </c>
      <c r="R6" s="34">
        <f t="shared" si="3"/>
        <v>2700</v>
      </c>
      <c r="S6" s="34">
        <f t="shared" si="3"/>
        <v>26292</v>
      </c>
      <c r="T6" s="34">
        <f t="shared" si="3"/>
        <v>126.41</v>
      </c>
      <c r="U6" s="34">
        <f t="shared" si="3"/>
        <v>207.99</v>
      </c>
      <c r="V6" s="34">
        <f t="shared" si="3"/>
        <v>6192</v>
      </c>
      <c r="W6" s="34">
        <f t="shared" si="3"/>
        <v>2.78</v>
      </c>
      <c r="X6" s="34">
        <f t="shared" si="3"/>
        <v>2227.34</v>
      </c>
      <c r="Y6" s="35">
        <f>IF(Y7="",NA(),Y7)</f>
        <v>72.28</v>
      </c>
      <c r="Z6" s="35">
        <f t="shared" ref="Z6:AH6" si="4">IF(Z7="",NA(),Z7)</f>
        <v>76.39</v>
      </c>
      <c r="AA6" s="35">
        <f t="shared" si="4"/>
        <v>73.06</v>
      </c>
      <c r="AB6" s="35">
        <f t="shared" si="4"/>
        <v>78.84</v>
      </c>
      <c r="AC6" s="35">
        <f t="shared" si="4"/>
        <v>78.27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3743.87</v>
      </c>
      <c r="BG6" s="35">
        <f t="shared" ref="BG6:BO6" si="7">IF(BG7="",NA(),BG7)</f>
        <v>3604.76</v>
      </c>
      <c r="BH6" s="35">
        <f t="shared" si="7"/>
        <v>2787.84</v>
      </c>
      <c r="BI6" s="35">
        <f t="shared" si="7"/>
        <v>2592.67</v>
      </c>
      <c r="BJ6" s="35">
        <f t="shared" si="7"/>
        <v>2408.62</v>
      </c>
      <c r="BK6" s="35">
        <f t="shared" si="7"/>
        <v>1044.8</v>
      </c>
      <c r="BL6" s="35">
        <f t="shared" si="7"/>
        <v>1081.8</v>
      </c>
      <c r="BM6" s="35">
        <f t="shared" si="7"/>
        <v>974.93</v>
      </c>
      <c r="BN6" s="35">
        <f t="shared" si="7"/>
        <v>855.8</v>
      </c>
      <c r="BO6" s="35">
        <f t="shared" si="7"/>
        <v>789.46</v>
      </c>
      <c r="BP6" s="34" t="str">
        <f>IF(BP7="","",IF(BP7="-","【-】","【"&amp;SUBSTITUTE(TEXT(BP7,"#,##0.00"),"-","△")&amp;"】"))</f>
        <v>【747.76】</v>
      </c>
      <c r="BQ6" s="35">
        <f>IF(BQ7="",NA(),BQ7)</f>
        <v>28.16</v>
      </c>
      <c r="BR6" s="35">
        <f t="shared" ref="BR6:BZ6" si="8">IF(BR7="",NA(),BR7)</f>
        <v>26.25</v>
      </c>
      <c r="BS6" s="35">
        <f t="shared" si="8"/>
        <v>23.67</v>
      </c>
      <c r="BT6" s="35">
        <f t="shared" si="8"/>
        <v>53.97</v>
      </c>
      <c r="BU6" s="35">
        <f t="shared" si="8"/>
        <v>51.62</v>
      </c>
      <c r="BV6" s="35">
        <f t="shared" si="8"/>
        <v>50.82</v>
      </c>
      <c r="BW6" s="35">
        <f t="shared" si="8"/>
        <v>52.19</v>
      </c>
      <c r="BX6" s="35">
        <f t="shared" si="8"/>
        <v>55.32</v>
      </c>
      <c r="BY6" s="35">
        <f t="shared" si="8"/>
        <v>59.8</v>
      </c>
      <c r="BZ6" s="35">
        <f t="shared" si="8"/>
        <v>57.77</v>
      </c>
      <c r="CA6" s="34" t="str">
        <f>IF(CA7="","",IF(CA7="-","【-】","【"&amp;SUBSTITUTE(TEXT(CA7,"#,##0.00"),"-","△")&amp;"】"))</f>
        <v>【59.51】</v>
      </c>
      <c r="CB6" s="35">
        <f>IF(CB7="",NA(),CB7)</f>
        <v>420.15</v>
      </c>
      <c r="CC6" s="35">
        <f t="shared" ref="CC6:CK6" si="9">IF(CC7="",NA(),CC7)</f>
        <v>466.6</v>
      </c>
      <c r="CD6" s="35">
        <f t="shared" si="9"/>
        <v>527.09</v>
      </c>
      <c r="CE6" s="35">
        <f t="shared" si="9"/>
        <v>237.12</v>
      </c>
      <c r="CF6" s="35">
        <f t="shared" si="9"/>
        <v>291.83999999999997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40.94</v>
      </c>
      <c r="CN6" s="35">
        <f t="shared" ref="CN6:CV6" si="10">IF(CN7="",NA(),CN7)</f>
        <v>40.94</v>
      </c>
      <c r="CO6" s="35">
        <f t="shared" si="10"/>
        <v>43.45</v>
      </c>
      <c r="CP6" s="35">
        <f t="shared" si="10"/>
        <v>43.45</v>
      </c>
      <c r="CQ6" s="35">
        <f t="shared" si="10"/>
        <v>43.45</v>
      </c>
      <c r="CR6" s="35">
        <f t="shared" si="10"/>
        <v>53.24</v>
      </c>
      <c r="CS6" s="35">
        <f t="shared" si="10"/>
        <v>52.31</v>
      </c>
      <c r="CT6" s="35">
        <f t="shared" si="10"/>
        <v>60.65</v>
      </c>
      <c r="CU6" s="35">
        <f t="shared" si="10"/>
        <v>51.75</v>
      </c>
      <c r="CV6" s="35">
        <f t="shared" si="10"/>
        <v>50.68</v>
      </c>
      <c r="CW6" s="34" t="str">
        <f>IF(CW7="","",IF(CW7="-","【-】","【"&amp;SUBSTITUTE(TEXT(CW7,"#,##0.00"),"-","△")&amp;"】"))</f>
        <v>【52.23】</v>
      </c>
      <c r="CX6" s="35">
        <f>IF(CX7="",NA(),CX7)</f>
        <v>76.849999999999994</v>
      </c>
      <c r="CY6" s="35">
        <f t="shared" ref="CY6:DG6" si="11">IF(CY7="",NA(),CY7)</f>
        <v>77.72</v>
      </c>
      <c r="CZ6" s="35">
        <f t="shared" si="11"/>
        <v>78.63</v>
      </c>
      <c r="DA6" s="35">
        <f t="shared" si="11"/>
        <v>79.45</v>
      </c>
      <c r="DB6" s="35">
        <f t="shared" si="11"/>
        <v>79.59</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c r="A7" s="28"/>
      <c r="B7" s="37">
        <v>2018</v>
      </c>
      <c r="C7" s="37">
        <v>412091</v>
      </c>
      <c r="D7" s="37">
        <v>47</v>
      </c>
      <c r="E7" s="37">
        <v>17</v>
      </c>
      <c r="F7" s="37">
        <v>5</v>
      </c>
      <c r="G7" s="37">
        <v>0</v>
      </c>
      <c r="H7" s="37" t="s">
        <v>98</v>
      </c>
      <c r="I7" s="37" t="s">
        <v>99</v>
      </c>
      <c r="J7" s="37" t="s">
        <v>100</v>
      </c>
      <c r="K7" s="37" t="s">
        <v>101</v>
      </c>
      <c r="L7" s="37" t="s">
        <v>102</v>
      </c>
      <c r="M7" s="37" t="s">
        <v>103</v>
      </c>
      <c r="N7" s="38" t="s">
        <v>104</v>
      </c>
      <c r="O7" s="38" t="s">
        <v>105</v>
      </c>
      <c r="P7" s="38">
        <v>23.74</v>
      </c>
      <c r="Q7" s="38">
        <v>100</v>
      </c>
      <c r="R7" s="38">
        <v>2700</v>
      </c>
      <c r="S7" s="38">
        <v>26292</v>
      </c>
      <c r="T7" s="38">
        <v>126.41</v>
      </c>
      <c r="U7" s="38">
        <v>207.99</v>
      </c>
      <c r="V7" s="38">
        <v>6192</v>
      </c>
      <c r="W7" s="38">
        <v>2.78</v>
      </c>
      <c r="X7" s="38">
        <v>2227.34</v>
      </c>
      <c r="Y7" s="38">
        <v>72.28</v>
      </c>
      <c r="Z7" s="38">
        <v>76.39</v>
      </c>
      <c r="AA7" s="38">
        <v>73.06</v>
      </c>
      <c r="AB7" s="38">
        <v>78.84</v>
      </c>
      <c r="AC7" s="38">
        <v>78.27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3743.87</v>
      </c>
      <c r="BG7" s="38">
        <v>3604.76</v>
      </c>
      <c r="BH7" s="38">
        <v>2787.84</v>
      </c>
      <c r="BI7" s="38">
        <v>2592.67</v>
      </c>
      <c r="BJ7" s="38">
        <v>2408.62</v>
      </c>
      <c r="BK7" s="38">
        <v>1044.8</v>
      </c>
      <c r="BL7" s="38">
        <v>1081.8</v>
      </c>
      <c r="BM7" s="38">
        <v>974.93</v>
      </c>
      <c r="BN7" s="38">
        <v>855.8</v>
      </c>
      <c r="BO7" s="38">
        <v>789.46</v>
      </c>
      <c r="BP7" s="38">
        <v>747.76</v>
      </c>
      <c r="BQ7" s="38">
        <v>28.16</v>
      </c>
      <c r="BR7" s="38">
        <v>26.25</v>
      </c>
      <c r="BS7" s="38">
        <v>23.67</v>
      </c>
      <c r="BT7" s="38">
        <v>53.97</v>
      </c>
      <c r="BU7" s="38">
        <v>51.62</v>
      </c>
      <c r="BV7" s="38">
        <v>50.82</v>
      </c>
      <c r="BW7" s="38">
        <v>52.19</v>
      </c>
      <c r="BX7" s="38">
        <v>55.32</v>
      </c>
      <c r="BY7" s="38">
        <v>59.8</v>
      </c>
      <c r="BZ7" s="38">
        <v>57.77</v>
      </c>
      <c r="CA7" s="38">
        <v>59.51</v>
      </c>
      <c r="CB7" s="38">
        <v>420.15</v>
      </c>
      <c r="CC7" s="38">
        <v>466.6</v>
      </c>
      <c r="CD7" s="38">
        <v>527.09</v>
      </c>
      <c r="CE7" s="38">
        <v>237.12</v>
      </c>
      <c r="CF7" s="38">
        <v>291.83999999999997</v>
      </c>
      <c r="CG7" s="38">
        <v>300.52</v>
      </c>
      <c r="CH7" s="38">
        <v>296.14</v>
      </c>
      <c r="CI7" s="38">
        <v>283.17</v>
      </c>
      <c r="CJ7" s="38">
        <v>263.76</v>
      </c>
      <c r="CK7" s="38">
        <v>274.35000000000002</v>
      </c>
      <c r="CL7" s="38">
        <v>261.45999999999998</v>
      </c>
      <c r="CM7" s="38">
        <v>40.94</v>
      </c>
      <c r="CN7" s="38">
        <v>40.94</v>
      </c>
      <c r="CO7" s="38">
        <v>43.45</v>
      </c>
      <c r="CP7" s="38">
        <v>43.45</v>
      </c>
      <c r="CQ7" s="38">
        <v>43.45</v>
      </c>
      <c r="CR7" s="38">
        <v>53.24</v>
      </c>
      <c r="CS7" s="38">
        <v>52.31</v>
      </c>
      <c r="CT7" s="38">
        <v>60.65</v>
      </c>
      <c r="CU7" s="38">
        <v>51.75</v>
      </c>
      <c r="CV7" s="38">
        <v>50.68</v>
      </c>
      <c r="CW7" s="38">
        <v>52.23</v>
      </c>
      <c r="CX7" s="38">
        <v>76.849999999999994</v>
      </c>
      <c r="CY7" s="38">
        <v>77.72</v>
      </c>
      <c r="CZ7" s="38">
        <v>78.63</v>
      </c>
      <c r="DA7" s="38">
        <v>79.45</v>
      </c>
      <c r="DB7" s="38">
        <v>79.59</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2020-01-22T08:52:13Z</cp:lastPrinted>
  <dcterms:created xsi:type="dcterms:W3CDTF">2019-12-05T05:23:09Z</dcterms:created>
  <dcterms:modified xsi:type="dcterms:W3CDTF">2020-01-22T08:52:17Z</dcterms:modified>
  <cp:category/>
</cp:coreProperties>
</file>