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1.0.3\共有フォルダ\財政課\財政課 財政\15 公営企業\H29\02 H29照会(公営企業)\H300129 平成28年度決算「経営比較分析表」の分析等について（２月７日（水）まで）\H300207 提出\"/>
    </mc:Choice>
  </mc:AlternateContent>
  <workbookProtection workbookPassword="B319" lockStructure="1"/>
  <bookViews>
    <workbookView xWindow="0" yWindow="0" windowWidth="20490" windowHeight="7935"/>
  </bookViews>
  <sheets>
    <sheet name="法非適用_下水道事業" sheetId="4" r:id="rId1"/>
    <sheet name="データ" sheetId="5" state="hidden" r:id="rId2"/>
  </sheets>
  <calcPr calcId="152511"/>
</workbook>
</file>

<file path=xl/calcChain.xml><?xml version="1.0" encoding="utf-8"?>
<calcChain xmlns="http://schemas.openxmlformats.org/spreadsheetml/2006/main">
  <c r="EO6" i="5" l="1"/>
  <c r="EN6" i="5"/>
  <c r="EM6" i="5"/>
  <c r="EL6" i="5"/>
  <c r="EK6" i="5"/>
  <c r="EJ6" i="5"/>
  <c r="EI6" i="5"/>
  <c r="EH6" i="5"/>
  <c r="EG6" i="5"/>
  <c r="EF6" i="5"/>
  <c r="EE6" i="5"/>
  <c r="ED6" i="5"/>
  <c r="EC6" i="5"/>
  <c r="EB6" i="5"/>
  <c r="EA6" i="5"/>
  <c r="DZ6" i="5"/>
  <c r="DY6" i="5"/>
  <c r="DX6" i="5"/>
  <c r="DW6" i="5"/>
  <c r="DV6" i="5"/>
  <c r="DU6" i="5"/>
  <c r="DT6" i="5"/>
  <c r="DS6" i="5"/>
  <c r="DR6" i="5"/>
  <c r="DQ6" i="5"/>
  <c r="DP6" i="5"/>
  <c r="DO6" i="5"/>
  <c r="DN6" i="5"/>
  <c r="DM6" i="5"/>
  <c r="DL6" i="5"/>
  <c r="DK6" i="5"/>
  <c r="DJ6" i="5"/>
  <c r="DI6" i="5"/>
  <c r="DH6" i="5"/>
  <c r="DG6" i="5"/>
  <c r="DF6" i="5"/>
  <c r="DE6" i="5"/>
  <c r="DD6" i="5"/>
  <c r="DC6" i="5"/>
  <c r="DB6" i="5"/>
  <c r="DA6" i="5"/>
  <c r="CZ6" i="5"/>
  <c r="CY6" i="5"/>
  <c r="CX6" i="5"/>
  <c r="CW6" i="5"/>
  <c r="K86" i="4" s="1"/>
  <c r="CV6" i="5"/>
  <c r="CU6" i="5"/>
  <c r="CT6" i="5"/>
  <c r="CS6" i="5"/>
  <c r="CR6" i="5"/>
  <c r="CQ6" i="5"/>
  <c r="CP6" i="5"/>
  <c r="CO6" i="5"/>
  <c r="CN6" i="5"/>
  <c r="CM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K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BB10" i="4" s="1"/>
  <c r="W6" i="5"/>
  <c r="V6" i="5"/>
  <c r="U6" i="5"/>
  <c r="BB8" i="4" s="1"/>
  <c r="T6" i="5"/>
  <c r="AT8" i="4" s="1"/>
  <c r="S6" i="5"/>
  <c r="R6" i="5"/>
  <c r="AD10" i="4" s="1"/>
  <c r="Q6" i="5"/>
  <c r="W10" i="4" s="1"/>
  <c r="P6" i="5"/>
  <c r="P10" i="4" s="1"/>
  <c r="O6" i="5"/>
  <c r="N6" i="5"/>
  <c r="M6" i="5"/>
  <c r="L6" i="5"/>
  <c r="W8" i="4" s="1"/>
  <c r="K6" i="5"/>
  <c r="J6" i="5"/>
  <c r="I6" i="5"/>
  <c r="B8" i="4" s="1"/>
  <c r="H6" i="5"/>
  <c r="B6" i="4" s="1"/>
  <c r="G6" i="5"/>
  <c r="F6" i="5"/>
  <c r="E6" i="5"/>
  <c r="D6" i="5"/>
  <c r="C6" i="5"/>
  <c r="B6" i="5"/>
  <c r="F10" i="5" s="1"/>
  <c r="EO2" i="5"/>
  <c r="EN2" i="5"/>
  <c r="EM2" i="5"/>
  <c r="EL2" i="5"/>
  <c r="EK2" i="5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O86" i="4"/>
  <c r="L86" i="4"/>
  <c r="J86" i="4"/>
  <c r="I86" i="4"/>
  <c r="H86" i="4"/>
  <c r="E86" i="4"/>
  <c r="AT10" i="4"/>
  <c r="AL10" i="4"/>
  <c r="I10" i="4"/>
  <c r="B10" i="4"/>
  <c r="AL8" i="4"/>
  <c r="P8" i="4"/>
  <c r="I8" i="4"/>
  <c r="C10" i="5" l="1"/>
  <c r="D10" i="5"/>
  <c r="E10" i="5"/>
  <c r="B10" i="5"/>
</calcChain>
</file>

<file path=xl/sharedStrings.xml><?xml version="1.0" encoding="utf-8"?>
<sst xmlns="http://schemas.openxmlformats.org/spreadsheetml/2006/main" count="251" uniqueCount="126">
  <si>
    <t>経営比較分析表（平成28年度決算）</t>
    <phoneticPr fontId="7"/>
  </si>
  <si>
    <t>業務名</t>
    <rPh sb="2" eb="3">
      <t>メイ</t>
    </rPh>
    <phoneticPr fontId="7"/>
  </si>
  <si>
    <t>業種名</t>
    <rPh sb="2" eb="3">
      <t>メイ</t>
    </rPh>
    <phoneticPr fontId="7"/>
  </si>
  <si>
    <t>事業名</t>
    <phoneticPr fontId="7"/>
  </si>
  <si>
    <t>類似団体区分</t>
    <rPh sb="4" eb="6">
      <t>クブン</t>
    </rPh>
    <phoneticPr fontId="7"/>
  </si>
  <si>
    <t>管理者の情報</t>
    <rPh sb="0" eb="3">
      <t>カンリシャ</t>
    </rPh>
    <rPh sb="4" eb="6">
      <t>ジョウホウ</t>
    </rPh>
    <phoneticPr fontId="7"/>
  </si>
  <si>
    <t>人口（人）</t>
    <rPh sb="0" eb="2">
      <t>ジンコウ</t>
    </rPh>
    <rPh sb="3" eb="4">
      <t>ヒト</t>
    </rPh>
    <phoneticPr fontId="7"/>
  </si>
  <si>
    <r>
      <t>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7"/>
  </si>
  <si>
    <r>
      <t>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phoneticPr fontId="7"/>
  </si>
  <si>
    <t>グラフ凡例</t>
    <rPh sb="3" eb="5">
      <t>ハンレイ</t>
    </rPh>
    <phoneticPr fontId="7"/>
  </si>
  <si>
    <t>■</t>
    <phoneticPr fontId="7"/>
  </si>
  <si>
    <t>当該団体値（当該値）</t>
    <rPh sb="2" eb="4">
      <t>ダンタイ</t>
    </rPh>
    <phoneticPr fontId="7"/>
  </si>
  <si>
    <t>資金不足比率(％)</t>
    <phoneticPr fontId="7"/>
  </si>
  <si>
    <t>自己資本構成比率(％)</t>
    <phoneticPr fontId="7"/>
  </si>
  <si>
    <t>普及率(％)</t>
    <phoneticPr fontId="7"/>
  </si>
  <si>
    <t>有収率(％)</t>
    <rPh sb="0" eb="1">
      <t>ユウ</t>
    </rPh>
    <rPh sb="1" eb="3">
      <t>シュウリツ</t>
    </rPh>
    <phoneticPr fontId="7"/>
  </si>
  <si>
    <r>
      <t>1か月20ｍ</t>
    </r>
    <r>
      <rPr>
        <b/>
        <vertAlign val="superscript"/>
        <sz val="12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当たり家庭料金(円)</t>
    </r>
    <phoneticPr fontId="7"/>
  </si>
  <si>
    <t>処理区域内人口(人)</t>
    <rPh sb="0" eb="2">
      <t>ショリ</t>
    </rPh>
    <rPh sb="2" eb="5">
      <t>クイキナイ</t>
    </rPh>
    <phoneticPr fontId="7"/>
  </si>
  <si>
    <r>
      <t>処理区域面積(km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4">
      <t>クイキ</t>
    </rPh>
    <phoneticPr fontId="7"/>
  </si>
  <si>
    <r>
      <t>処理区域内人口密度(人/km</t>
    </r>
    <r>
      <rPr>
        <b/>
        <vertAlign val="superscript"/>
        <sz val="11"/>
        <color theme="1"/>
        <rFont val="ＭＳ ゴシック"/>
        <family val="3"/>
        <charset val="128"/>
      </rPr>
      <t>2</t>
    </r>
    <r>
      <rPr>
        <b/>
        <sz val="11"/>
        <color theme="1"/>
        <rFont val="ＭＳ ゴシック"/>
        <family val="3"/>
        <charset val="128"/>
      </rPr>
      <t>)</t>
    </r>
    <rPh sb="0" eb="2">
      <t>ショリ</t>
    </rPh>
    <rPh sb="2" eb="5">
      <t>クイキナイ</t>
    </rPh>
    <phoneticPr fontId="7"/>
  </si>
  <si>
    <t>－</t>
    <phoneticPr fontId="7"/>
  </si>
  <si>
    <t>類似団体平均値（平均値）</t>
    <phoneticPr fontId="7"/>
  </si>
  <si>
    <t>【】</t>
    <phoneticPr fontId="7"/>
  </si>
  <si>
    <t>平成28年度全国平均</t>
    <phoneticPr fontId="7"/>
  </si>
  <si>
    <t>分析欄</t>
    <rPh sb="0" eb="2">
      <t>ブンセキ</t>
    </rPh>
    <rPh sb="2" eb="3">
      <t>ラン</t>
    </rPh>
    <phoneticPr fontId="7"/>
  </si>
  <si>
    <t>1. 経営の健全性・効率性</t>
    <phoneticPr fontId="7"/>
  </si>
  <si>
    <t>1. 経営の健全性・効率性について</t>
    <phoneticPr fontId="7"/>
  </si>
  <si>
    <t>「単年度の収支」</t>
    <phoneticPr fontId="7"/>
  </si>
  <si>
    <t>「累積欠損」</t>
    <rPh sb="1" eb="3">
      <t>ルイセキ</t>
    </rPh>
    <rPh sb="3" eb="5">
      <t>ケッソン</t>
    </rPh>
    <phoneticPr fontId="7"/>
  </si>
  <si>
    <t>「支払能力」</t>
    <phoneticPr fontId="7"/>
  </si>
  <si>
    <t>「債務残高」</t>
    <rPh sb="1" eb="3">
      <t>サイム</t>
    </rPh>
    <rPh sb="3" eb="5">
      <t>ザンダカ</t>
    </rPh>
    <phoneticPr fontId="7"/>
  </si>
  <si>
    <t>2. 老朽化の状況について</t>
    <phoneticPr fontId="7"/>
  </si>
  <si>
    <t>「料金水準の適切性」</t>
    <rPh sb="1" eb="3">
      <t>リョウキン</t>
    </rPh>
    <rPh sb="3" eb="5">
      <t>スイジュン</t>
    </rPh>
    <rPh sb="6" eb="8">
      <t>テキセツ</t>
    </rPh>
    <rPh sb="8" eb="9">
      <t>セイ</t>
    </rPh>
    <phoneticPr fontId="7"/>
  </si>
  <si>
    <t>「費用の効率性」</t>
    <rPh sb="1" eb="3">
      <t>ヒヨウ</t>
    </rPh>
    <rPh sb="4" eb="6">
      <t>コウリツ</t>
    </rPh>
    <rPh sb="6" eb="7">
      <t>セイ</t>
    </rPh>
    <phoneticPr fontId="7"/>
  </si>
  <si>
    <t>「施設の効率性」</t>
    <rPh sb="1" eb="3">
      <t>シセツ</t>
    </rPh>
    <rPh sb="4" eb="6">
      <t>コウリツ</t>
    </rPh>
    <rPh sb="6" eb="7">
      <t>セイ</t>
    </rPh>
    <phoneticPr fontId="7"/>
  </si>
  <si>
    <t>「使用料対象の捕捉」</t>
    <rPh sb="1" eb="4">
      <t>シヨウリョウ</t>
    </rPh>
    <rPh sb="4" eb="6">
      <t>タイショウ</t>
    </rPh>
    <rPh sb="7" eb="9">
      <t>ホソク</t>
    </rPh>
    <phoneticPr fontId="7"/>
  </si>
  <si>
    <t>2. 老朽化の状況</t>
    <phoneticPr fontId="7"/>
  </si>
  <si>
    <t>全体総括</t>
    <rPh sb="0" eb="2">
      <t>ゼンタイ</t>
    </rPh>
    <rPh sb="2" eb="4">
      <t>ソウカツ</t>
    </rPh>
    <phoneticPr fontId="7"/>
  </si>
  <si>
    <t>「施設全体の減価償却の状況」</t>
    <rPh sb="1" eb="3">
      <t>シセツ</t>
    </rPh>
    <rPh sb="3" eb="5">
      <t>ゼンタイ</t>
    </rPh>
    <rPh sb="6" eb="8">
      <t>ゲンカ</t>
    </rPh>
    <rPh sb="8" eb="10">
      <t>ショウキャク</t>
    </rPh>
    <rPh sb="11" eb="13">
      <t>ジョウキョウ</t>
    </rPh>
    <phoneticPr fontId="7"/>
  </si>
  <si>
    <t>「管渠の経年化の状況」</t>
    <rPh sb="4" eb="7">
      <t>ケイネンカ</t>
    </rPh>
    <rPh sb="8" eb="10">
      <t>ジョウキョウ</t>
    </rPh>
    <phoneticPr fontId="7"/>
  </si>
  <si>
    <t>「管渠の更新投資・老朽化対策の実施状況」</t>
    <rPh sb="4" eb="6">
      <t>コウシン</t>
    </rPh>
    <rPh sb="6" eb="8">
      <t>トウシ</t>
    </rPh>
    <rPh sb="9" eb="12">
      <t>ロウキュウカ</t>
    </rPh>
    <rPh sb="12" eb="14">
      <t>タイサク</t>
    </rPh>
    <rPh sb="15" eb="17">
      <t>ジッシ</t>
    </rPh>
    <rPh sb="17" eb="19">
      <t>ジョウキョウ</t>
    </rPh>
    <phoneticPr fontId="7"/>
  </si>
  <si>
    <t>※　法適用企業と類似団体区分が同じため、収益的収支比率の類似団体平均等を表示していません。</t>
    <rPh sb="2" eb="5">
      <t>ホウテキヨウ</t>
    </rPh>
    <rPh sb="5" eb="7">
      <t>キギョウ</t>
    </rPh>
    <rPh sb="8" eb="10">
      <t>ルイジ</t>
    </rPh>
    <rPh sb="10" eb="12">
      <t>ダンタイ</t>
    </rPh>
    <rPh sb="12" eb="14">
      <t>クブン</t>
    </rPh>
    <rPh sb="15" eb="16">
      <t>オナ</t>
    </rPh>
    <rPh sb="20" eb="23">
      <t>シュウエキテキ</t>
    </rPh>
    <rPh sb="23" eb="25">
      <t>シュウシ</t>
    </rPh>
    <rPh sb="25" eb="27">
      <t>ヒリツ</t>
    </rPh>
    <rPh sb="28" eb="30">
      <t>ルイジ</t>
    </rPh>
    <rPh sb="30" eb="32">
      <t>ダンタイ</t>
    </rPh>
    <rPh sb="32" eb="34">
      <t>ヘイキン</t>
    </rPh>
    <rPh sb="34" eb="35">
      <t>ナド</t>
    </rPh>
    <rPh sb="36" eb="38">
      <t>ヒョウジ</t>
    </rPh>
    <phoneticPr fontId="7"/>
  </si>
  <si>
    <t>※　平成24年度から平成25年度における各指標の類似団体平均値は、当時の事業数を基に算出していますが、企業債残高対事業規模比率及び管渠改善率については、平成26年度の事業数を基に類似団体平均値を算出しています。</t>
  </si>
  <si>
    <t>全国平均</t>
    <rPh sb="0" eb="2">
      <t>ゼンコク</t>
    </rPh>
    <rPh sb="2" eb="4">
      <t>ヘイキン</t>
    </rPh>
    <phoneticPr fontId="7"/>
  </si>
  <si>
    <t>1①</t>
  </si>
  <si>
    <t>1②</t>
  </si>
  <si>
    <t>1③</t>
  </si>
  <si>
    <t>1④</t>
  </si>
  <si>
    <t>1⑤</t>
  </si>
  <si>
    <t>1⑥</t>
  </si>
  <si>
    <t>1⑦</t>
    <phoneticPr fontId="7"/>
  </si>
  <si>
    <t>1⑧</t>
    <phoneticPr fontId="7"/>
  </si>
  <si>
    <t>2①</t>
  </si>
  <si>
    <t>2②</t>
  </si>
  <si>
    <t>2③</t>
  </si>
  <si>
    <t>-</t>
    <phoneticPr fontId="7"/>
  </si>
  <si>
    <t>-</t>
    <phoneticPr fontId="7"/>
  </si>
  <si>
    <t>下水道事業(法非適用)</t>
    <rPh sb="3" eb="5">
      <t>ジギョウ</t>
    </rPh>
    <rPh sb="6" eb="7">
      <t>ホウ</t>
    </rPh>
    <rPh sb="7" eb="8">
      <t>ヒ</t>
    </rPh>
    <rPh sb="8" eb="10">
      <t>テキヨウ</t>
    </rPh>
    <phoneticPr fontId="7"/>
  </si>
  <si>
    <t>項番</t>
    <rPh sb="0" eb="2">
      <t>コウバン</t>
    </rPh>
    <phoneticPr fontId="7"/>
  </si>
  <si>
    <t>大項目</t>
    <rPh sb="0" eb="3">
      <t>ダイコウモク</t>
    </rPh>
    <phoneticPr fontId="7"/>
  </si>
  <si>
    <t>年度</t>
    <rPh sb="0" eb="2">
      <t>ネンド</t>
    </rPh>
    <phoneticPr fontId="7"/>
  </si>
  <si>
    <t>団体CD</t>
    <rPh sb="0" eb="2">
      <t>ダンタイ</t>
    </rPh>
    <phoneticPr fontId="7"/>
  </si>
  <si>
    <t>業務CD</t>
    <rPh sb="0" eb="2">
      <t>ギョウム</t>
    </rPh>
    <phoneticPr fontId="7"/>
  </si>
  <si>
    <t>業種CD</t>
    <rPh sb="0" eb="2">
      <t>ギョウシュ</t>
    </rPh>
    <phoneticPr fontId="7"/>
  </si>
  <si>
    <t>事業CD</t>
    <rPh sb="0" eb="2">
      <t>ジギョウ</t>
    </rPh>
    <phoneticPr fontId="7"/>
  </si>
  <si>
    <t>施設CD</t>
    <rPh sb="0" eb="2">
      <t>シセツ</t>
    </rPh>
    <phoneticPr fontId="7"/>
  </si>
  <si>
    <t>基本情報</t>
    <rPh sb="0" eb="2">
      <t>キホン</t>
    </rPh>
    <rPh sb="2" eb="4">
      <t>ジョウホウ</t>
    </rPh>
    <phoneticPr fontId="7"/>
  </si>
  <si>
    <t>1. 経営の健全性・効率性</t>
    <rPh sb="3" eb="5">
      <t>ケイエイ</t>
    </rPh>
    <rPh sb="6" eb="9">
      <t>ケンゼンセイ</t>
    </rPh>
    <rPh sb="10" eb="12">
      <t>コウリツ</t>
    </rPh>
    <rPh sb="12" eb="13">
      <t>セイ</t>
    </rPh>
    <phoneticPr fontId="7"/>
  </si>
  <si>
    <t>2. 老朽化の状況</t>
    <phoneticPr fontId="7"/>
  </si>
  <si>
    <t>中項目</t>
    <rPh sb="0" eb="1">
      <t>チュウ</t>
    </rPh>
    <rPh sb="1" eb="3">
      <t>コウモク</t>
    </rPh>
    <phoneticPr fontId="7"/>
  </si>
  <si>
    <t>①収益的収支比率(％)</t>
    <rPh sb="1" eb="4">
      <t>シュウエキテキ</t>
    </rPh>
    <phoneticPr fontId="7"/>
  </si>
  <si>
    <t>②累積欠損金比率(％)</t>
    <phoneticPr fontId="7"/>
  </si>
  <si>
    <t>③流動比率(％)</t>
    <rPh sb="1" eb="3">
      <t>リュウドウ</t>
    </rPh>
    <rPh sb="3" eb="5">
      <t>ヒリツ</t>
    </rPh>
    <phoneticPr fontId="7"/>
  </si>
  <si>
    <t>④企業債残高対事業規模比率(％)</t>
    <phoneticPr fontId="7"/>
  </si>
  <si>
    <t>⑤経費回収率(％)</t>
    <phoneticPr fontId="7"/>
  </si>
  <si>
    <t>⑥汚水処理原価(円)</t>
    <rPh sb="1" eb="3">
      <t>オスイ</t>
    </rPh>
    <rPh sb="3" eb="5">
      <t>ショリ</t>
    </rPh>
    <rPh sb="5" eb="7">
      <t>ゲンカ</t>
    </rPh>
    <rPh sb="8" eb="9">
      <t>エン</t>
    </rPh>
    <phoneticPr fontId="7"/>
  </si>
  <si>
    <t>⑦施設利用率(％)</t>
    <rPh sb="1" eb="3">
      <t>シセツ</t>
    </rPh>
    <rPh sb="3" eb="6">
      <t>リヨウリツ</t>
    </rPh>
    <phoneticPr fontId="7"/>
  </si>
  <si>
    <t>⑧水洗化率(％)</t>
    <phoneticPr fontId="7"/>
  </si>
  <si>
    <t>①有形固定資産減価償却率(％)</t>
    <rPh sb="1" eb="3">
      <t>ユウケイ</t>
    </rPh>
    <rPh sb="3" eb="5">
      <t>コテイ</t>
    </rPh>
    <rPh sb="5" eb="7">
      <t>シサン</t>
    </rPh>
    <rPh sb="7" eb="9">
      <t>ゲンカ</t>
    </rPh>
    <rPh sb="9" eb="11">
      <t>ショウキャク</t>
    </rPh>
    <rPh sb="11" eb="12">
      <t>リツ</t>
    </rPh>
    <phoneticPr fontId="7"/>
  </si>
  <si>
    <t>②管渠老朽化率(％)</t>
    <phoneticPr fontId="7"/>
  </si>
  <si>
    <t>③管渠改善率(％)</t>
    <phoneticPr fontId="7"/>
  </si>
  <si>
    <t>小項目</t>
    <rPh sb="0" eb="3">
      <t>ショウコウモク</t>
    </rPh>
    <phoneticPr fontId="7"/>
  </si>
  <si>
    <t>都道府県名</t>
    <rPh sb="0" eb="4">
      <t>トドウフケン</t>
    </rPh>
    <rPh sb="4" eb="5">
      <t>メイ</t>
    </rPh>
    <phoneticPr fontId="7"/>
  </si>
  <si>
    <t>法適・法非適</t>
    <rPh sb="0" eb="1">
      <t>ホウ</t>
    </rPh>
    <rPh sb="1" eb="2">
      <t>テキ</t>
    </rPh>
    <rPh sb="3" eb="4">
      <t>ホウ</t>
    </rPh>
    <rPh sb="4" eb="5">
      <t>ヒ</t>
    </rPh>
    <rPh sb="5" eb="6">
      <t>テキ</t>
    </rPh>
    <phoneticPr fontId="7"/>
  </si>
  <si>
    <t>業種名称</t>
    <rPh sb="0" eb="2">
      <t>ギョウシュ</t>
    </rPh>
    <rPh sb="2" eb="4">
      <t>メイショウ</t>
    </rPh>
    <phoneticPr fontId="7"/>
  </si>
  <si>
    <t>事業名称</t>
    <rPh sb="0" eb="2">
      <t>ジギョウ</t>
    </rPh>
    <rPh sb="2" eb="4">
      <t>メイショウ</t>
    </rPh>
    <phoneticPr fontId="7"/>
  </si>
  <si>
    <t>類似団体</t>
    <rPh sb="0" eb="2">
      <t>ルイジ</t>
    </rPh>
    <rPh sb="2" eb="4">
      <t>ダンタイ</t>
    </rPh>
    <phoneticPr fontId="7"/>
  </si>
  <si>
    <t>資金不足比率</t>
    <rPh sb="0" eb="2">
      <t>シキン</t>
    </rPh>
    <rPh sb="2" eb="4">
      <t>フソク</t>
    </rPh>
    <rPh sb="4" eb="6">
      <t>ヒリツ</t>
    </rPh>
    <phoneticPr fontId="7"/>
  </si>
  <si>
    <t>自己資本構成比率</t>
    <rPh sb="0" eb="2">
      <t>ジコ</t>
    </rPh>
    <rPh sb="2" eb="4">
      <t>シホン</t>
    </rPh>
    <rPh sb="4" eb="6">
      <t>コウセイ</t>
    </rPh>
    <rPh sb="6" eb="8">
      <t>ヒリツ</t>
    </rPh>
    <phoneticPr fontId="7"/>
  </si>
  <si>
    <t>普及率</t>
    <rPh sb="0" eb="2">
      <t>フキュウ</t>
    </rPh>
    <rPh sb="2" eb="3">
      <t>リツ</t>
    </rPh>
    <phoneticPr fontId="7"/>
  </si>
  <si>
    <t>有収率</t>
    <rPh sb="0" eb="1">
      <t>ユウ</t>
    </rPh>
    <rPh sb="1" eb="3">
      <t>シュウリツ</t>
    </rPh>
    <phoneticPr fontId="7"/>
  </si>
  <si>
    <t>1ヶ月20㎥当たり家庭料金</t>
    <rPh sb="2" eb="3">
      <t>ゲツ</t>
    </rPh>
    <rPh sb="6" eb="7">
      <t>ア</t>
    </rPh>
    <rPh sb="9" eb="11">
      <t>カテイ</t>
    </rPh>
    <rPh sb="11" eb="13">
      <t>リョウキン</t>
    </rPh>
    <phoneticPr fontId="7"/>
  </si>
  <si>
    <t>人口</t>
    <rPh sb="0" eb="2">
      <t>ジンコウ</t>
    </rPh>
    <phoneticPr fontId="7"/>
  </si>
  <si>
    <t>面積</t>
    <rPh sb="0" eb="2">
      <t>メンセキ</t>
    </rPh>
    <phoneticPr fontId="7"/>
  </si>
  <si>
    <t>人口密度</t>
    <rPh sb="0" eb="2">
      <t>ジンコウ</t>
    </rPh>
    <rPh sb="2" eb="4">
      <t>ミツド</t>
    </rPh>
    <phoneticPr fontId="7"/>
  </si>
  <si>
    <t>処理区域内人口</t>
  </si>
  <si>
    <t>処理区域面積</t>
  </si>
  <si>
    <t>処理区域内人口密度</t>
  </si>
  <si>
    <t>比率(N-4)</t>
    <rPh sb="0" eb="2">
      <t>ヒリツ</t>
    </rPh>
    <phoneticPr fontId="7"/>
  </si>
  <si>
    <t>比率(N-3)</t>
    <rPh sb="0" eb="2">
      <t>ヒリツ</t>
    </rPh>
    <phoneticPr fontId="7"/>
  </si>
  <si>
    <t>比率(N-2)</t>
    <rPh sb="0" eb="2">
      <t>ヒリツ</t>
    </rPh>
    <phoneticPr fontId="7"/>
  </si>
  <si>
    <t>比率(N-1)</t>
    <rPh sb="0" eb="2">
      <t>ヒリツ</t>
    </rPh>
    <phoneticPr fontId="7"/>
  </si>
  <si>
    <t>比率(N)</t>
    <rPh sb="0" eb="2">
      <t>ヒリツ</t>
    </rPh>
    <phoneticPr fontId="7"/>
  </si>
  <si>
    <t>類似団体平均(N-4)</t>
  </si>
  <si>
    <t>類似団体平均(N-3)</t>
  </si>
  <si>
    <t>類似団体平均(N-2)</t>
  </si>
  <si>
    <t>類似団体平均(N-1)</t>
  </si>
  <si>
    <t>類似団体平均(N)</t>
  </si>
  <si>
    <t>全国平均</t>
  </si>
  <si>
    <t>参照用</t>
    <rPh sb="0" eb="3">
      <t>サンショウヨウ</t>
    </rPh>
    <phoneticPr fontId="7"/>
  </si>
  <si>
    <t>佐賀県　嬉野市</t>
  </si>
  <si>
    <t>法非適用</t>
  </si>
  <si>
    <t>下水道事業</t>
  </si>
  <si>
    <t>個別排水処理</t>
  </si>
  <si>
    <t>L2</t>
  </si>
  <si>
    <t>-</t>
  </si>
  <si>
    <t>該当数値なし</t>
  </si>
  <si>
    <t>Ｎ－４年度</t>
    <rPh sb="3" eb="5">
      <t>ネンド</t>
    </rPh>
    <phoneticPr fontId="7"/>
  </si>
  <si>
    <t>Ｎ－３年度</t>
    <rPh sb="3" eb="5">
      <t>ネンド</t>
    </rPh>
    <phoneticPr fontId="7"/>
  </si>
  <si>
    <t>Ｎ－２年度</t>
    <rPh sb="3" eb="5">
      <t>ネンド</t>
    </rPh>
    <phoneticPr fontId="7"/>
  </si>
  <si>
    <t>Ｎ－１年度</t>
    <rPh sb="3" eb="5">
      <t>ネンド</t>
    </rPh>
    <phoneticPr fontId="7"/>
  </si>
  <si>
    <t>Ｎ年度</t>
    <rPh sb="1" eb="3">
      <t>ネンド</t>
    </rPh>
    <phoneticPr fontId="7"/>
  </si>
  <si>
    <t>平成９年に整備を行っており、管渠等の老朽化はまだ発生していない。</t>
    <phoneticPr fontId="4"/>
  </si>
  <si>
    <t>現在、農業集落排水（個別処理を含む）と公共下水道の料金体系が異なるため、料金体系を統一する予定である。今後の適正な使用料の収入の確保、汚水処理費の削減等により、経営の改善を見込む。</t>
    <phoneticPr fontId="4"/>
  </si>
  <si>
    <t>非設置</t>
    <rPh sb="0" eb="1">
      <t>ヒ</t>
    </rPh>
    <rPh sb="1" eb="3">
      <t>セッチ</t>
    </rPh>
    <phoneticPr fontId="4"/>
  </si>
  <si>
    <t>①収益的収支比率
指標は、年々向上しているが、H28年度は73.13％となっており、経常収支は赤字である。経常収益については、使用料以外の収入（一般会計繰入金）に依存しているため、料金の見直しも含め経営改善を図っていく。
④企業債残高対事業規模比率
料金収入に対する企業債残高は、接続戸数が少なく建設コストが高い為、類似団体より高く推移している。H26年度以降かなり改善されているが、料金の見直しにより更なる改善を目指す。
⑤経費回収率
使用料で回収すべき経費についても、接続戸数が少ない為、類似団体の平均より著しく低くなっている。料金の見直し、業務の効率化、適正な使用料収入の確保が必要とされる。
⑥汚水処理原価
汚水処理に要した費用については、接続戸数が少ない為、類似団体より高く推移しており、施設の効率化を高めることが必要とされる。
⑦施設利用率
指標は、接続戸数が少ない為、類似平均より低く推移している。施設の効率を高めていくための検討が必要である。
⑧水洗化率
指標は、接続戸数が少ない為、平均値を下回っている。今後も普及拡大に向けた広報等を行う。</t>
    <rPh sb="72" eb="74">
      <t>イッパン</t>
    </rPh>
    <rPh sb="74" eb="76">
      <t>カイケイ</t>
    </rPh>
    <rPh sb="76" eb="78">
      <t>クリイレ</t>
    </rPh>
    <rPh sb="78" eb="79">
      <t>キン</t>
    </rPh>
    <rPh sb="141" eb="143">
      <t>セツゾク</t>
    </rPh>
    <rPh sb="143" eb="145">
      <t>コスウ</t>
    </rPh>
    <rPh sb="146" eb="147">
      <t>スク</t>
    </rPh>
    <rPh sb="149" eb="151">
      <t>ケンセツ</t>
    </rPh>
    <rPh sb="155" eb="156">
      <t>タカ</t>
    </rPh>
    <rPh sb="157" eb="158">
      <t>タメ</t>
    </rPh>
    <rPh sb="165" eb="166">
      <t>タカ</t>
    </rPh>
    <rPh sb="247" eb="248">
      <t>タメ</t>
    </rPh>
    <rPh sb="336" eb="337">
      <t>タメ</t>
    </rPh>
    <rPh sb="394" eb="395">
      <t>タメ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</si>
</sst>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¥&quot;#,##0;[Red]&quot;¥&quot;\-#,##0"/>
    <numFmt numFmtId="176" formatCode="#,##0;&quot;△&quot;#,##0"/>
    <numFmt numFmtId="177" formatCode="#,##0.00;&quot;△&quot;#,##0.00"/>
    <numFmt numFmtId="178" formatCode="#,##0.00;&quot;△&quot;#,##0.00;&quot;-&quot;"/>
    <numFmt numFmtId="179" formatCode="0.00_);[Red]\(0.00\)"/>
    <numFmt numFmtId="180" formatCode="ge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b/>
      <vertAlign val="superscript"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vertAlign val="superscript"/>
      <sz val="12"/>
      <color theme="1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11"/>
      <color theme="0"/>
      <name val="ＭＳ Ｐゴシック"/>
      <family val="2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ゴシック"/>
      <family val="2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6" fontId="17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0" fontId="2" fillId="0" borderId="0">
      <alignment vertical="center"/>
    </xf>
    <xf numFmtId="0" fontId="17" fillId="0" borderId="0"/>
    <xf numFmtId="0" fontId="18" fillId="0" borderId="0"/>
    <xf numFmtId="0" fontId="19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/>
    <xf numFmtId="0" fontId="1" fillId="0" borderId="0">
      <alignment vertical="center"/>
    </xf>
    <xf numFmtId="0" fontId="18" fillId="0" borderId="0"/>
    <xf numFmtId="0" fontId="20" fillId="0" borderId="0">
      <alignment vertical="center"/>
    </xf>
    <xf numFmtId="0" fontId="21" fillId="0" borderId="0"/>
  </cellStyleXfs>
  <cellXfs count="90">
    <xf numFmtId="0" fontId="0" fillId="0" borderId="0" xfId="0">
      <alignment vertical="center"/>
    </xf>
    <xf numFmtId="0" fontId="3" fillId="0" borderId="0" xfId="1" applyFont="1">
      <alignment vertical="center"/>
    </xf>
    <xf numFmtId="0" fontId="5" fillId="0" borderId="0" xfId="1" applyFont="1">
      <alignment vertical="center"/>
    </xf>
    <xf numFmtId="0" fontId="2" fillId="0" borderId="0" xfId="1">
      <alignment vertical="center"/>
    </xf>
    <xf numFmtId="0" fontId="6" fillId="0" borderId="0" xfId="1" applyFont="1" applyAlignment="1">
      <alignment horizontal="center" vertical="center"/>
    </xf>
    <xf numFmtId="0" fontId="9" fillId="0" borderId="3" xfId="1" applyFont="1" applyBorder="1" applyAlignment="1">
      <alignment vertical="center"/>
    </xf>
    <xf numFmtId="0" fontId="9" fillId="0" borderId="4" xfId="1" applyFont="1" applyBorder="1" applyAlignment="1">
      <alignment vertical="center"/>
    </xf>
    <xf numFmtId="0" fontId="9" fillId="0" borderId="5" xfId="1" applyFont="1" applyBorder="1" applyAlignment="1">
      <alignment vertical="center"/>
    </xf>
    <xf numFmtId="0" fontId="10" fillId="0" borderId="0" xfId="1" applyFont="1" applyBorder="1" applyAlignment="1">
      <alignment horizontal="left" vertical="center"/>
    </xf>
    <xf numFmtId="0" fontId="10" fillId="0" borderId="0" xfId="1" applyFont="1" applyBorder="1" applyAlignment="1">
      <alignment vertical="center"/>
    </xf>
    <xf numFmtId="0" fontId="10" fillId="0" borderId="7" xfId="1" applyFont="1" applyBorder="1" applyAlignment="1">
      <alignment vertical="center"/>
    </xf>
    <xf numFmtId="0" fontId="12" fillId="0" borderId="0" xfId="1" applyFont="1" applyBorder="1" applyAlignment="1">
      <alignment horizontal="left" vertical="center"/>
    </xf>
    <xf numFmtId="0" fontId="12" fillId="0" borderId="0" xfId="1" applyFont="1" applyBorder="1" applyAlignment="1">
      <alignment vertical="center"/>
    </xf>
    <xf numFmtId="0" fontId="12" fillId="0" borderId="7" xfId="1" applyFont="1" applyBorder="1" applyAlignment="1">
      <alignment vertical="center"/>
    </xf>
    <xf numFmtId="0" fontId="3" fillId="0" borderId="1" xfId="1" applyFont="1" applyBorder="1" applyAlignment="1">
      <alignment horizontal="left" vertical="center"/>
    </xf>
    <xf numFmtId="0" fontId="3" fillId="0" borderId="1" xfId="1" applyFont="1" applyBorder="1" applyAlignment="1">
      <alignment vertical="center"/>
    </xf>
    <xf numFmtId="0" fontId="3" fillId="0" borderId="9" xfId="1" applyFont="1" applyBorder="1" applyAlignment="1">
      <alignment vertical="center"/>
    </xf>
    <xf numFmtId="0" fontId="5" fillId="0" borderId="6" xfId="1" applyFont="1" applyBorder="1">
      <alignment vertical="center"/>
    </xf>
    <xf numFmtId="0" fontId="5" fillId="0" borderId="0" xfId="1" applyFont="1" applyBorder="1">
      <alignment vertical="center"/>
    </xf>
    <xf numFmtId="0" fontId="5" fillId="0" borderId="7" xfId="1" applyFont="1" applyBorder="1">
      <alignment vertical="center"/>
    </xf>
    <xf numFmtId="0" fontId="14" fillId="0" borderId="0" xfId="1" applyFont="1" applyBorder="1">
      <alignment vertical="center"/>
    </xf>
    <xf numFmtId="0" fontId="15" fillId="0" borderId="0" xfId="1" applyFont="1" applyBorder="1" applyAlignment="1">
      <alignment horizontal="center" vertical="center"/>
    </xf>
    <xf numFmtId="0" fontId="5" fillId="0" borderId="8" xfId="1" applyFont="1" applyBorder="1">
      <alignment vertical="center"/>
    </xf>
    <xf numFmtId="0" fontId="5" fillId="0" borderId="1" xfId="1" applyFont="1" applyBorder="1">
      <alignment vertical="center"/>
    </xf>
    <xf numFmtId="0" fontId="5" fillId="0" borderId="9" xfId="1" applyFont="1" applyBorder="1">
      <alignment vertical="center"/>
    </xf>
    <xf numFmtId="0" fontId="3" fillId="0" borderId="0" xfId="1" applyFont="1" applyBorder="1" applyAlignment="1">
      <alignment horizontal="center" vertical="center"/>
    </xf>
    <xf numFmtId="0" fontId="16" fillId="0" borderId="0" xfId="1" applyFont="1" applyProtection="1">
      <alignment vertical="center"/>
      <protection hidden="1"/>
    </xf>
    <xf numFmtId="0" fontId="16" fillId="0" borderId="0" xfId="1" applyFont="1">
      <alignment vertical="center"/>
    </xf>
    <xf numFmtId="0" fontId="2" fillId="3" borderId="2" xfId="1" applyFill="1" applyBorder="1">
      <alignment vertical="center"/>
    </xf>
    <xf numFmtId="0" fontId="2" fillId="3" borderId="10" xfId="1" applyFill="1" applyBorder="1">
      <alignment vertical="center"/>
    </xf>
    <xf numFmtId="0" fontId="2" fillId="3" borderId="11" xfId="1" applyFill="1" applyBorder="1">
      <alignment vertical="center"/>
    </xf>
    <xf numFmtId="0" fontId="2" fillId="3" borderId="12" xfId="1" applyFill="1" applyBorder="1">
      <alignment vertical="center"/>
    </xf>
    <xf numFmtId="0" fontId="2" fillId="3" borderId="2" xfId="1" applyFill="1" applyBorder="1" applyAlignment="1">
      <alignment vertical="center" shrinkToFit="1"/>
    </xf>
    <xf numFmtId="0" fontId="2" fillId="4" borderId="2" xfId="1" applyNumberFormat="1" applyFill="1" applyBorder="1" applyAlignment="1">
      <alignment vertical="center" shrinkToFit="1"/>
    </xf>
    <xf numFmtId="177" fontId="0" fillId="4" borderId="2" xfId="2" applyNumberFormat="1" applyFont="1" applyFill="1" applyBorder="1" applyAlignment="1">
      <alignment vertical="center" shrinkToFit="1"/>
    </xf>
    <xf numFmtId="178" fontId="0" fillId="4" borderId="2" xfId="2" applyNumberFormat="1" applyFont="1" applyFill="1" applyBorder="1" applyAlignment="1">
      <alignment vertical="center" shrinkToFit="1"/>
    </xf>
    <xf numFmtId="49" fontId="2" fillId="0" borderId="0" xfId="1" applyNumberFormat="1" applyAlignment="1">
      <alignment vertical="center" shrinkToFit="1"/>
    </xf>
    <xf numFmtId="0" fontId="2" fillId="0" borderId="2" xfId="1" applyNumberFormat="1" applyBorder="1" applyAlignment="1">
      <alignment vertical="center" shrinkToFit="1"/>
    </xf>
    <xf numFmtId="177" fontId="0" fillId="0" borderId="2" xfId="2" applyNumberFormat="1" applyFont="1" applyBorder="1" applyAlignment="1">
      <alignment vertical="center" shrinkToFit="1"/>
    </xf>
    <xf numFmtId="179" fontId="2" fillId="0" borderId="0" xfId="1" applyNumberFormat="1">
      <alignment vertical="center"/>
    </xf>
    <xf numFmtId="0" fontId="2" fillId="2" borderId="2" xfId="1" applyFill="1" applyBorder="1">
      <alignment vertical="center"/>
    </xf>
    <xf numFmtId="180" fontId="2" fillId="0" borderId="2" xfId="1" applyNumberFormat="1" applyBorder="1">
      <alignment vertical="center"/>
    </xf>
    <xf numFmtId="0" fontId="6" fillId="0" borderId="0" xfId="1" applyFont="1" applyAlignment="1">
      <alignment horizontal="center" vertical="center"/>
    </xf>
    <xf numFmtId="49" fontId="3" fillId="0" borderId="1" xfId="1" applyNumberFormat="1" applyFont="1" applyBorder="1" applyAlignment="1" applyProtection="1">
      <alignment horizontal="left" vertical="center"/>
      <protection hidden="1"/>
    </xf>
    <xf numFmtId="0" fontId="3" fillId="2" borderId="2" xfId="1" applyFont="1" applyFill="1" applyBorder="1" applyAlignment="1">
      <alignment horizontal="center" vertical="center" shrinkToFit="1"/>
    </xf>
    <xf numFmtId="177" fontId="5" fillId="0" borderId="2" xfId="1" applyNumberFormat="1" applyFont="1" applyBorder="1" applyAlignment="1" applyProtection="1">
      <alignment horizontal="center" vertical="center"/>
      <protection hidden="1"/>
    </xf>
    <xf numFmtId="0" fontId="10" fillId="0" borderId="6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5" fillId="0" borderId="2" xfId="1" applyNumberFormat="1" applyFont="1" applyBorder="1" applyAlignment="1" applyProtection="1">
      <alignment horizontal="center" vertical="center"/>
      <protection hidden="1"/>
    </xf>
    <xf numFmtId="0" fontId="5" fillId="0" borderId="2" xfId="1" applyNumberFormat="1" applyFont="1" applyBorder="1" applyAlignment="1" applyProtection="1">
      <alignment horizontal="center" vertical="center"/>
      <protection locked="0"/>
    </xf>
    <xf numFmtId="176" fontId="5" fillId="0" borderId="2" xfId="1" applyNumberFormat="1" applyFont="1" applyBorder="1" applyAlignment="1" applyProtection="1">
      <alignment horizontal="center" vertical="center"/>
      <protection hidden="1"/>
    </xf>
    <xf numFmtId="0" fontId="12" fillId="0" borderId="6" xfId="1" applyFont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9" fillId="0" borderId="0" xfId="1" applyFont="1" applyBorder="1" applyAlignment="1">
      <alignment horizontal="left"/>
    </xf>
    <xf numFmtId="0" fontId="9" fillId="0" borderId="1" xfId="1" applyFont="1" applyBorder="1" applyAlignment="1">
      <alignment horizontal="left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3" fillId="0" borderId="3" xfId="1" applyFont="1" applyBorder="1" applyAlignment="1">
      <alignment horizontal="left" vertical="center"/>
    </xf>
    <xf numFmtId="0" fontId="13" fillId="0" borderId="4" xfId="1" applyFont="1" applyBorder="1" applyAlignment="1">
      <alignment horizontal="left" vertical="center"/>
    </xf>
    <xf numFmtId="0" fontId="13" fillId="0" borderId="5" xfId="1" applyFont="1" applyBorder="1" applyAlignment="1">
      <alignment horizontal="left" vertical="center"/>
    </xf>
    <xf numFmtId="0" fontId="13" fillId="0" borderId="6" xfId="1" applyFont="1" applyBorder="1" applyAlignment="1">
      <alignment horizontal="left" vertical="center"/>
    </xf>
    <xf numFmtId="0" fontId="13" fillId="0" borderId="0" xfId="1" applyFont="1" applyBorder="1" applyAlignment="1">
      <alignment horizontal="left" vertical="center"/>
    </xf>
    <xf numFmtId="0" fontId="13" fillId="0" borderId="7" xfId="1" applyFont="1" applyBorder="1" applyAlignment="1">
      <alignment horizontal="left" vertical="center"/>
    </xf>
    <xf numFmtId="0" fontId="3" fillId="0" borderId="0" xfId="1" applyFont="1" applyBorder="1" applyAlignment="1">
      <alignment horizontal="center" vertical="center"/>
    </xf>
    <xf numFmtId="0" fontId="5" fillId="0" borderId="6" xfId="1" applyFont="1" applyBorder="1" applyAlignment="1" applyProtection="1">
      <alignment horizontal="left" vertical="top" wrapText="1"/>
      <protection locked="0"/>
    </xf>
    <xf numFmtId="0" fontId="5" fillId="0" borderId="0" xfId="1" applyFont="1" applyBorder="1" applyAlignment="1" applyProtection="1">
      <alignment horizontal="left" vertical="top" wrapText="1"/>
      <protection locked="0"/>
    </xf>
    <xf numFmtId="0" fontId="5" fillId="0" borderId="7" xfId="1" applyFont="1" applyBorder="1" applyAlignment="1" applyProtection="1">
      <alignment horizontal="left" vertical="top" wrapText="1"/>
      <protection locked="0"/>
    </xf>
    <xf numFmtId="0" fontId="5" fillId="0" borderId="8" xfId="1" applyFont="1" applyBorder="1" applyAlignment="1" applyProtection="1">
      <alignment horizontal="left" vertical="top" wrapText="1"/>
      <protection locked="0"/>
    </xf>
    <xf numFmtId="0" fontId="5" fillId="0" borderId="1" xfId="1" applyFont="1" applyBorder="1" applyAlignment="1" applyProtection="1">
      <alignment horizontal="left" vertical="top" wrapText="1"/>
      <protection locked="0"/>
    </xf>
    <xf numFmtId="0" fontId="5" fillId="0" borderId="9" xfId="1" applyFont="1" applyBorder="1" applyAlignment="1" applyProtection="1">
      <alignment horizontal="left" vertical="top" wrapText="1"/>
      <protection locked="0"/>
    </xf>
    <xf numFmtId="0" fontId="2" fillId="3" borderId="2" xfId="1" applyFill="1" applyBorder="1" applyAlignment="1">
      <alignment horizontal="center" vertical="center"/>
    </xf>
    <xf numFmtId="0" fontId="2" fillId="3" borderId="3" xfId="1" applyFill="1" applyBorder="1" applyAlignment="1">
      <alignment horizontal="center" vertical="center"/>
    </xf>
    <xf numFmtId="0" fontId="2" fillId="3" borderId="4" xfId="1" applyFill="1" applyBorder="1" applyAlignment="1">
      <alignment horizontal="center" vertical="center"/>
    </xf>
    <xf numFmtId="0" fontId="2" fillId="3" borderId="5" xfId="1" applyFill="1" applyBorder="1" applyAlignment="1">
      <alignment horizontal="center" vertical="center"/>
    </xf>
    <xf numFmtId="0" fontId="2" fillId="3" borderId="8" xfId="1" applyFill="1" applyBorder="1" applyAlignment="1">
      <alignment horizontal="center" vertical="center"/>
    </xf>
    <xf numFmtId="0" fontId="2" fillId="3" borderId="1" xfId="1" applyFill="1" applyBorder="1" applyAlignment="1">
      <alignment horizontal="center" vertical="center"/>
    </xf>
    <xf numFmtId="0" fontId="2" fillId="3" borderId="9" xfId="1" applyFill="1" applyBorder="1" applyAlignment="1">
      <alignment horizontal="center" vertical="center"/>
    </xf>
    <xf numFmtId="0" fontId="2" fillId="3" borderId="2" xfId="1" applyFill="1" applyBorder="1" applyAlignment="1">
      <alignment horizontal="center" vertical="center" wrapText="1"/>
    </xf>
    <xf numFmtId="0" fontId="22" fillId="0" borderId="6" xfId="1" applyFont="1" applyBorder="1" applyAlignment="1" applyProtection="1">
      <alignment horizontal="left" vertical="top" wrapText="1"/>
      <protection locked="0"/>
    </xf>
    <xf numFmtId="0" fontId="22" fillId="0" borderId="0" xfId="1" applyFont="1" applyBorder="1" applyAlignment="1" applyProtection="1">
      <alignment horizontal="left" vertical="top" wrapText="1"/>
      <protection locked="0"/>
    </xf>
    <xf numFmtId="0" fontId="22" fillId="0" borderId="7" xfId="1" applyFont="1" applyBorder="1" applyAlignment="1" applyProtection="1">
      <alignment horizontal="left" vertical="top" wrapText="1"/>
      <protection locked="0"/>
    </xf>
    <xf numFmtId="0" fontId="22" fillId="0" borderId="8" xfId="1" applyFont="1" applyBorder="1" applyAlignment="1" applyProtection="1">
      <alignment horizontal="left" vertical="top" wrapText="1"/>
      <protection locked="0"/>
    </xf>
    <xf numFmtId="0" fontId="22" fillId="0" borderId="1" xfId="1" applyFont="1" applyBorder="1" applyAlignment="1" applyProtection="1">
      <alignment horizontal="left" vertical="top" wrapText="1"/>
      <protection locked="0"/>
    </xf>
    <xf numFmtId="0" fontId="22" fillId="0" borderId="9" xfId="1" applyFont="1" applyBorder="1" applyAlignment="1" applyProtection="1">
      <alignment horizontal="left" vertical="top" wrapText="1"/>
      <protection locked="0"/>
    </xf>
  </cellXfs>
  <cellStyles count="19">
    <cellStyle name="桁区切り 2" xfId="2"/>
    <cellStyle name="桁区切り 3" xfId="3"/>
    <cellStyle name="桁区切り 3 2" xfId="4"/>
    <cellStyle name="通貨 2" xfId="5"/>
    <cellStyle name="標準" xfId="0" builtinId="0"/>
    <cellStyle name="標準 2" xfId="1"/>
    <cellStyle name="標準 2 2" xfId="6"/>
    <cellStyle name="標準 2 3" xfId="7"/>
    <cellStyle name="標準 2 3 2" xfId="8"/>
    <cellStyle name="標準 2 4" xfId="9"/>
    <cellStyle name="標準 2_【重要】（県）指数表_書式まとめ" xfId="10"/>
    <cellStyle name="標準 3" xfId="11"/>
    <cellStyle name="標準 3 2" xfId="12"/>
    <cellStyle name="標準 3 2 2" xfId="13"/>
    <cellStyle name="標準 3 3" xfId="14"/>
    <cellStyle name="標準 4" xfId="15"/>
    <cellStyle name="標準 5" xfId="16"/>
    <cellStyle name="標準 6" xfId="17"/>
    <cellStyle name="標準 7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calcChain" Target="calcChain.xml" />
  <Relationship Id="rId5" Type="http://schemas.openxmlformats.org/officeDocument/2006/relationships/sharedStrings" Target="sharedStrings.xml" />
  <Relationship Id="rId4" Type="http://schemas.openxmlformats.org/officeDocument/2006/relationships/styles" Target="styles.xml" />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7"/>
          <c:y val="0.15806945669028463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データ!$EE$6:$EI$6</c:f>
              <c:numCache>
                <c:formatCode>#,##0.00;"△"#,##0.00;"-"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9905624"/>
        <c:axId val="17040461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データ!$EJ$6:$EN$6</c:f>
              <c:numCache>
                <c:formatCode>#,##0.00;"△"#,##0.00;"-"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905624"/>
        <c:axId val="170404616"/>
      </c:lineChart>
      <c:dateAx>
        <c:axId val="169905624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404616"/>
        <c:crosses val="autoZero"/>
        <c:auto val="1"/>
        <c:lblOffset val="100"/>
        <c:baseTimeUnit val="years"/>
      </c:dateAx>
      <c:valAx>
        <c:axId val="17040461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6990562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データ!$CM$6:$CQ$6</c:f>
              <c:numCache>
                <c:formatCode>#,##0.00;"△"#,##0.00;"-"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910856"/>
        <c:axId val="170911248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データ!$CR$6:$CV$6</c:f>
              <c:numCache>
                <c:formatCode>#,##0.00;"△"#,##0.00;"-"</c:formatCode>
                <c:ptCount val="5"/>
                <c:pt idx="0">
                  <c:v>45.33</c:v>
                </c:pt>
                <c:pt idx="1">
                  <c:v>48.69</c:v>
                </c:pt>
                <c:pt idx="2">
                  <c:v>52.52</c:v>
                </c:pt>
                <c:pt idx="3">
                  <c:v>54.14</c:v>
                </c:pt>
                <c:pt idx="4">
                  <c:v>132.99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910856"/>
        <c:axId val="170911248"/>
      </c:lineChart>
      <c:dateAx>
        <c:axId val="170910856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911248"/>
        <c:crosses val="autoZero"/>
        <c:auto val="1"/>
        <c:lblOffset val="100"/>
        <c:baseTimeUnit val="years"/>
      </c:dateAx>
      <c:valAx>
        <c:axId val="170911248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9108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データ!$CX$6:$DB$6</c:f>
              <c:numCache>
                <c:formatCode>#,##0.00;"△"#,##0.00;"-"</c:formatCode>
                <c:ptCount val="5"/>
                <c:pt idx="0">
                  <c:v>33.33</c:v>
                </c:pt>
                <c:pt idx="1">
                  <c:v>33.33</c:v>
                </c:pt>
                <c:pt idx="2">
                  <c:v>33.33</c:v>
                </c:pt>
                <c:pt idx="3">
                  <c:v>33.33</c:v>
                </c:pt>
                <c:pt idx="4">
                  <c:v>33.33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912424"/>
        <c:axId val="17091281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データ!$DC$6:$DG$6</c:f>
              <c:numCache>
                <c:formatCode>#,##0.00;"△"#,##0.00;"-"</c:formatCode>
                <c:ptCount val="5"/>
                <c:pt idx="0">
                  <c:v>87.3</c:v>
                </c:pt>
                <c:pt idx="1">
                  <c:v>87.42</c:v>
                </c:pt>
                <c:pt idx="2">
                  <c:v>84.94</c:v>
                </c:pt>
                <c:pt idx="3">
                  <c:v>84.69</c:v>
                </c:pt>
                <c:pt idx="4">
                  <c:v>82.94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912424"/>
        <c:axId val="170912816"/>
      </c:lineChart>
      <c:dateAx>
        <c:axId val="170912424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912816"/>
        <c:crosses val="autoZero"/>
        <c:auto val="1"/>
        <c:lblOffset val="100"/>
        <c:baseTimeUnit val="years"/>
      </c:dateAx>
      <c:valAx>
        <c:axId val="17091281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91242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"/>
          <c:y val="0.15806945669028438"/>
          <c:w val="0.8602616255212191"/>
          <c:h val="0.56370168884887784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データ!$Y$6:$AC$6</c:f>
              <c:numCache>
                <c:formatCode>#,##0.00;"△"#,##0.00;"-"</c:formatCode>
                <c:ptCount val="5"/>
                <c:pt idx="0">
                  <c:v>54.31</c:v>
                </c:pt>
                <c:pt idx="1">
                  <c:v>55.17</c:v>
                </c:pt>
                <c:pt idx="2">
                  <c:v>64.680000000000007</c:v>
                </c:pt>
                <c:pt idx="3">
                  <c:v>62.69</c:v>
                </c:pt>
                <c:pt idx="4">
                  <c:v>73.13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515368"/>
        <c:axId val="170515752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データ!$AD$6:$AH$6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515368"/>
        <c:axId val="170515752"/>
      </c:lineChart>
      <c:dateAx>
        <c:axId val="170515368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515752"/>
        <c:crosses val="autoZero"/>
        <c:auto val="1"/>
        <c:lblOffset val="100"/>
        <c:baseTimeUnit val="years"/>
      </c:dateAx>
      <c:valAx>
        <c:axId val="170515752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51536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088" l="0.70000000000000062" r="0.70000000000000062" t="0.7500000000000108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データ!$DI$6:$DM$6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75192"/>
        <c:axId val="17053197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データ!$DN$6:$DR$6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75192"/>
        <c:axId val="170531976"/>
      </c:lineChart>
      <c:dateAx>
        <c:axId val="170475192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531976"/>
        <c:crosses val="autoZero"/>
        <c:auto val="1"/>
        <c:lblOffset val="100"/>
        <c:baseTimeUnit val="years"/>
      </c:dateAx>
      <c:valAx>
        <c:axId val="17053197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4751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6"/>
          <c:y val="0.15806945669028458"/>
          <c:w val="0.8602616255212191"/>
          <c:h val="0.59227544473607452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データ!$DT$6:$DX$6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962208"/>
        <c:axId val="17064352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データ!$DY$6:$EC$6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962208"/>
        <c:axId val="170643520"/>
      </c:lineChart>
      <c:dateAx>
        <c:axId val="170962208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643520"/>
        <c:crosses val="autoZero"/>
        <c:auto val="1"/>
        <c:lblOffset val="100"/>
        <c:baseTimeUnit val="years"/>
      </c:dateAx>
      <c:valAx>
        <c:axId val="17064352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96220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32" l="0.70000000000000062" r="0.70000000000000062" t="0.7500000000000113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データ!$AJ$6:$AN$6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645104"/>
        <c:axId val="17064549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データ!$AO$6:$AS$6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645104"/>
        <c:axId val="170645496"/>
      </c:lineChart>
      <c:dateAx>
        <c:axId val="170645104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645496"/>
        <c:crosses val="autoZero"/>
        <c:auto val="1"/>
        <c:lblOffset val="100"/>
        <c:baseTimeUnit val="years"/>
      </c:dateAx>
      <c:valAx>
        <c:axId val="17064549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64510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データ!$AU$6:$AY$6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646672"/>
        <c:axId val="17064706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データ!$AZ$6:$BD$6</c:f>
              <c:numCache>
                <c:formatCode>#,##0.00;"△"#,##0.00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646672"/>
        <c:axId val="170647064"/>
      </c:lineChart>
      <c:dateAx>
        <c:axId val="170646672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647064"/>
        <c:crosses val="autoZero"/>
        <c:auto val="1"/>
        <c:lblOffset val="100"/>
        <c:baseTimeUnit val="years"/>
      </c:dateAx>
      <c:valAx>
        <c:axId val="17064706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64667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データ!$BF$6:$BJ$6</c:f>
              <c:numCache>
                <c:formatCode>#,##0.00;"△"#,##0.00;"-"</c:formatCode>
                <c:ptCount val="5"/>
                <c:pt idx="0">
                  <c:v>4848</c:v>
                </c:pt>
                <c:pt idx="1">
                  <c:v>4604</c:v>
                </c:pt>
                <c:pt idx="2">
                  <c:v>1196.1500000000001</c:v>
                </c:pt>
                <c:pt idx="3">
                  <c:v>1111.54</c:v>
                </c:pt>
                <c:pt idx="4">
                  <c:v>2057.69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644712"/>
        <c:axId val="170742496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データ!$BK$6:$BO$6</c:f>
              <c:numCache>
                <c:formatCode>#,##0.00;"△"#,##0.00;"-"</c:formatCode>
                <c:ptCount val="5"/>
                <c:pt idx="0">
                  <c:v>825.66</c:v>
                </c:pt>
                <c:pt idx="1">
                  <c:v>799.41</c:v>
                </c:pt>
                <c:pt idx="2">
                  <c:v>701.33</c:v>
                </c:pt>
                <c:pt idx="3">
                  <c:v>663.76</c:v>
                </c:pt>
                <c:pt idx="4">
                  <c:v>566.35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644712"/>
        <c:axId val="170742496"/>
      </c:lineChart>
      <c:dateAx>
        <c:axId val="170644712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742496"/>
        <c:crosses val="autoZero"/>
        <c:auto val="1"/>
        <c:lblOffset val="100"/>
        <c:baseTimeUnit val="years"/>
      </c:dateAx>
      <c:valAx>
        <c:axId val="170742496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64471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データ!$BQ$6:$BU$6</c:f>
              <c:numCache>
                <c:formatCode>#,##0.00;"△"#,##0.00;"-"</c:formatCode>
                <c:ptCount val="5"/>
                <c:pt idx="0">
                  <c:v>24.75</c:v>
                </c:pt>
                <c:pt idx="1">
                  <c:v>23.15</c:v>
                </c:pt>
                <c:pt idx="2">
                  <c:v>24.53</c:v>
                </c:pt>
                <c:pt idx="3">
                  <c:v>24.53</c:v>
                </c:pt>
                <c:pt idx="4">
                  <c:v>24.53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743672"/>
        <c:axId val="170744064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データ!$BV$6:$BZ$6</c:f>
              <c:numCache>
                <c:formatCode>#,##0.00;"△"#,##0.00;"-"</c:formatCode>
                <c:ptCount val="5"/>
                <c:pt idx="0">
                  <c:v>53.57</c:v>
                </c:pt>
                <c:pt idx="1">
                  <c:v>51.57</c:v>
                </c:pt>
                <c:pt idx="2">
                  <c:v>53.48</c:v>
                </c:pt>
                <c:pt idx="3">
                  <c:v>53.76</c:v>
                </c:pt>
                <c:pt idx="4">
                  <c:v>52.27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743672"/>
        <c:axId val="170744064"/>
      </c:lineChart>
      <c:dateAx>
        <c:axId val="170743672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744064"/>
        <c:crosses val="autoZero"/>
        <c:auto val="1"/>
        <c:lblOffset val="100"/>
        <c:baseTimeUnit val="years"/>
      </c:dateAx>
      <c:valAx>
        <c:axId val="17074406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74367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520467581830463"/>
          <c:y val="0.15806945669028447"/>
          <c:w val="0.8602616255212191"/>
          <c:h val="0.5616603005975187"/>
        </c:manualLayout>
      </c:layout>
      <c:barChart>
        <c:barDir val="col"/>
        <c:grouping val="clustered"/>
        <c:varyColors val="0"/>
        <c:ser>
          <c:idx val="0"/>
          <c:order val="0"/>
          <c:tx>
            <c:v>当該値</c:v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numRef>
              <c:f>データ!$B$10:$F$10</c:f>
              <c:numCache>
                <c:formatCode>ge</c:formatCode>
                <c:ptCount val="5"/>
                <c:pt idx="0">
                  <c:v>40909</c:v>
                </c:pt>
                <c:pt idx="1">
                  <c:v>41275</c:v>
                </c:pt>
                <c:pt idx="2">
                  <c:v>41640</c:v>
                </c:pt>
                <c:pt idx="3">
                  <c:v>42005</c:v>
                </c:pt>
                <c:pt idx="4">
                  <c:v>42370</c:v>
                </c:pt>
              </c:numCache>
            </c:numRef>
          </c:cat>
          <c:val>
            <c:numRef>
              <c:f>データ!$CB$6:$CF$6</c:f>
              <c:numCache>
                <c:formatCode>#,##0.00;"△"#,##0.00;"-"</c:formatCode>
                <c:ptCount val="5"/>
                <c:pt idx="0">
                  <c:v>561.11</c:v>
                </c:pt>
                <c:pt idx="1">
                  <c:v>600</c:v>
                </c:pt>
                <c:pt idx="2">
                  <c:v>588.89</c:v>
                </c:pt>
                <c:pt idx="3">
                  <c:v>588.89</c:v>
                </c:pt>
                <c:pt idx="4">
                  <c:v>588.89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745240"/>
        <c:axId val="170909680"/>
      </c:barChart>
      <c:lineChart>
        <c:grouping val="standard"/>
        <c:varyColors val="0"/>
        <c:ser>
          <c:idx val="1"/>
          <c:order val="1"/>
          <c:tx>
            <c:v>平均値</c:v>
          </c:tx>
          <c:spPr>
            <a:ln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val>
            <c:numRef>
              <c:f>データ!$CG$6:$CK$6</c:f>
              <c:numCache>
                <c:formatCode>#,##0.00;"△"#,##0.00;"-"</c:formatCode>
                <c:ptCount val="5"/>
                <c:pt idx="0">
                  <c:v>275.01</c:v>
                </c:pt>
                <c:pt idx="1">
                  <c:v>282.5</c:v>
                </c:pt>
                <c:pt idx="2">
                  <c:v>277.29000000000002</c:v>
                </c:pt>
                <c:pt idx="3">
                  <c:v>275.25</c:v>
                </c:pt>
                <c:pt idx="4">
                  <c:v>291.01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745240"/>
        <c:axId val="170909680"/>
      </c:lineChart>
      <c:dateAx>
        <c:axId val="170745240"/>
        <c:scaling>
          <c:orientation val="minMax"/>
        </c:scaling>
        <c:delete val="1"/>
        <c:axPos val="b"/>
        <c:numFmt formatCode="ge" sourceLinked="1"/>
        <c:majorTickMark val="none"/>
        <c:minorTickMark val="none"/>
        <c:tickLblPos val="none"/>
        <c:crossAx val="170909680"/>
        <c:crosses val="autoZero"/>
        <c:auto val="1"/>
        <c:lblOffset val="100"/>
        <c:baseTimeUnit val="years"/>
      </c:dateAx>
      <c:valAx>
        <c:axId val="170909680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0"/>
        <c:majorTickMark val="none"/>
        <c:minorTickMark val="none"/>
        <c:tickLblPos val="nextTo"/>
        <c:spPr>
          <a:noFill/>
          <a:ln>
            <a:noFill/>
          </a:ln>
        </c:spPr>
        <c:crossAx val="17074524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>
            <a:solidFill>
              <a:sysClr val="window" lastClr="FFFFFF">
                <a:lumMod val="65000"/>
              </a:sysClr>
            </a:solidFill>
          </a:ln>
        </c:spPr>
      </c:dTable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>
      <a:solidFill>
        <a:sysClr val="window" lastClr="FFFFFF">
          <a:lumMod val="65000"/>
        </a:sysClr>
      </a:solidFill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</c:chartSpace>
</file>

<file path=xl/drawings/_rels/drawing1.xml.rels>&#65279;<?xml version="1.0" encoding="utf-8" standalone="yes"?>
<Relationships xmlns="http://schemas.openxmlformats.org/package/2006/relationships">
  <Relationship Id="rId8" Type="http://schemas.openxmlformats.org/officeDocument/2006/relationships/chart" Target="../charts/chart8.xml" />
  <Relationship Id="rId3" Type="http://schemas.openxmlformats.org/officeDocument/2006/relationships/chart" Target="../charts/chart3.xml" />
  <Relationship Id="rId7" Type="http://schemas.openxmlformats.org/officeDocument/2006/relationships/chart" Target="../charts/chart7.xml" />
  <Relationship Id="rId2" Type="http://schemas.openxmlformats.org/officeDocument/2006/relationships/chart" Target="../charts/chart2.xml" />
  <Relationship Id="rId1" Type="http://schemas.openxmlformats.org/officeDocument/2006/relationships/chart" Target="../charts/chart1.xml" />
  <Relationship Id="rId6" Type="http://schemas.openxmlformats.org/officeDocument/2006/relationships/chart" Target="../charts/chart6.xml" />
  <Relationship Id="rId11" Type="http://schemas.openxmlformats.org/officeDocument/2006/relationships/chart" Target="../charts/chart11.xml" />
  <Relationship Id="rId5" Type="http://schemas.openxmlformats.org/officeDocument/2006/relationships/chart" Target="../charts/chart5.xml" />
  <Relationship Id="rId10" Type="http://schemas.openxmlformats.org/officeDocument/2006/relationships/chart" Target="../charts/chart10.xml" />
  <Relationship Id="rId4" Type="http://schemas.openxmlformats.org/officeDocument/2006/relationships/chart" Target="../charts/chart4.xml" />
  <Relationship Id="rId9" Type="http://schemas.openxmlformats.org/officeDocument/2006/relationships/chart" Target="../charts/chart9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0</xdr:colOff>
      <xdr:row>62</xdr:row>
      <xdr:rowOff>0</xdr:rowOff>
    </xdr:from>
    <xdr:to>
      <xdr:col>60</xdr:col>
      <xdr:colOff>0</xdr:colOff>
      <xdr:row>78</xdr:row>
      <xdr:rowOff>0</xdr:rowOff>
    </xdr:to>
    <xdr:graphicFrame macro="">
      <xdr:nvGraphicFramePr>
        <xdr:cNvPr id="2" name="グラフ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16</xdr:row>
      <xdr:rowOff>2</xdr:rowOff>
    </xdr:from>
    <xdr:to>
      <xdr:col>16</xdr:col>
      <xdr:colOff>0</xdr:colOff>
      <xdr:row>33</xdr:row>
      <xdr:rowOff>0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62</xdr:row>
      <xdr:rowOff>1</xdr:rowOff>
    </xdr:from>
    <xdr:to>
      <xdr:col>20</xdr:col>
      <xdr:colOff>0</xdr:colOff>
      <xdr:row>78</xdr:row>
      <xdr:rowOff>1</xdr:rowOff>
    </xdr:to>
    <xdr:graphicFrame macro="">
      <xdr:nvGraphicFramePr>
        <xdr:cNvPr id="4" name="グラフ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78</xdr:row>
      <xdr:rowOff>0</xdr:rowOff>
    </xdr:to>
    <xdr:graphicFrame macro="">
      <xdr:nvGraphicFramePr>
        <xdr:cNvPr id="5" name="グラフ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0</xdr:colOff>
      <xdr:row>16</xdr:row>
      <xdr:rowOff>0</xdr:rowOff>
    </xdr:from>
    <xdr:to>
      <xdr:col>16</xdr:col>
      <xdr:colOff>0</xdr:colOff>
      <xdr:row>17</xdr:row>
      <xdr:rowOff>70924</xdr:rowOff>
    </xdr:to>
    <xdr:sp macro="" textlink="">
      <xdr:nvSpPr>
        <xdr:cNvPr id="6" name="テキスト ボックス 5"/>
        <xdr:cNvSpPr txBox="1"/>
      </xdr:nvSpPr>
      <xdr:spPr>
        <a:xfrm>
          <a:off x="48577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①収益的収支比率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15</xdr:row>
      <xdr:rowOff>171449</xdr:rowOff>
    </xdr:from>
    <xdr:to>
      <xdr:col>31</xdr:col>
      <xdr:colOff>0</xdr:colOff>
      <xdr:row>33</xdr:row>
      <xdr:rowOff>1349</xdr:rowOff>
    </xdr:to>
    <xdr:graphicFrame macro="">
      <xdr:nvGraphicFramePr>
        <xdr:cNvPr id="7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0</xdr:colOff>
      <xdr:row>15</xdr:row>
      <xdr:rowOff>171449</xdr:rowOff>
    </xdr:from>
    <xdr:to>
      <xdr:col>46</xdr:col>
      <xdr:colOff>0</xdr:colOff>
      <xdr:row>33</xdr:row>
      <xdr:rowOff>1349</xdr:rowOff>
    </xdr:to>
    <xdr:graphicFrame macro="">
      <xdr:nvGraphicFramePr>
        <xdr:cNvPr id="8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47</xdr:col>
      <xdr:colOff>0</xdr:colOff>
      <xdr:row>15</xdr:row>
      <xdr:rowOff>171449</xdr:rowOff>
    </xdr:from>
    <xdr:to>
      <xdr:col>61</xdr:col>
      <xdr:colOff>0</xdr:colOff>
      <xdr:row>33</xdr:row>
      <xdr:rowOff>1349</xdr:rowOff>
    </xdr:to>
    <xdr:graphicFrame macro="">
      <xdr:nvGraphicFramePr>
        <xdr:cNvPr id="9" name="グラフ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37</xdr:row>
      <xdr:rowOff>171449</xdr:rowOff>
    </xdr:from>
    <xdr:to>
      <xdr:col>16</xdr:col>
      <xdr:colOff>0</xdr:colOff>
      <xdr:row>55</xdr:row>
      <xdr:rowOff>1349</xdr:rowOff>
    </xdr:to>
    <xdr:graphicFrame macro="">
      <xdr:nvGraphicFramePr>
        <xdr:cNvPr id="10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37</xdr:row>
      <xdr:rowOff>171449</xdr:rowOff>
    </xdr:from>
    <xdr:to>
      <xdr:col>31</xdr:col>
      <xdr:colOff>0</xdr:colOff>
      <xdr:row>55</xdr:row>
      <xdr:rowOff>1349</xdr:rowOff>
    </xdr:to>
    <xdr:graphicFrame macro="">
      <xdr:nvGraphicFramePr>
        <xdr:cNvPr id="11" name="グラフ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32</xdr:col>
      <xdr:colOff>0</xdr:colOff>
      <xdr:row>37</xdr:row>
      <xdr:rowOff>171449</xdr:rowOff>
    </xdr:from>
    <xdr:to>
      <xdr:col>46</xdr:col>
      <xdr:colOff>0</xdr:colOff>
      <xdr:row>55</xdr:row>
      <xdr:rowOff>1349</xdr:rowOff>
    </xdr:to>
    <xdr:graphicFrame macro="">
      <xdr:nvGraphicFramePr>
        <xdr:cNvPr id="12" name="グラフ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47</xdr:col>
      <xdr:colOff>0</xdr:colOff>
      <xdr:row>37</xdr:row>
      <xdr:rowOff>171449</xdr:rowOff>
    </xdr:from>
    <xdr:to>
      <xdr:col>61</xdr:col>
      <xdr:colOff>0</xdr:colOff>
      <xdr:row>55</xdr:row>
      <xdr:rowOff>1349</xdr:rowOff>
    </xdr:to>
    <xdr:graphicFrame macro="">
      <xdr:nvGraphicFramePr>
        <xdr:cNvPr id="13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17</xdr:col>
      <xdr:colOff>0</xdr:colOff>
      <xdr:row>16</xdr:row>
      <xdr:rowOff>0</xdr:rowOff>
    </xdr:from>
    <xdr:to>
      <xdr:col>31</xdr:col>
      <xdr:colOff>0</xdr:colOff>
      <xdr:row>17</xdr:row>
      <xdr:rowOff>70924</xdr:rowOff>
    </xdr:to>
    <xdr:sp macro="" textlink="">
      <xdr:nvSpPr>
        <xdr:cNvPr id="14" name="テキスト ボックス 13"/>
        <xdr:cNvSpPr txBox="1"/>
      </xdr:nvSpPr>
      <xdr:spPr>
        <a:xfrm>
          <a:off x="477202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②累積欠損金比率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1</xdr:colOff>
      <xdr:row>16</xdr:row>
      <xdr:rowOff>0</xdr:rowOff>
    </xdr:from>
    <xdr:to>
      <xdr:col>46</xdr:col>
      <xdr:colOff>1</xdr:colOff>
      <xdr:row>17</xdr:row>
      <xdr:rowOff>70924</xdr:rowOff>
    </xdr:to>
    <xdr:sp macro="" textlink="">
      <xdr:nvSpPr>
        <xdr:cNvPr id="15" name="テキスト ボックス 14"/>
        <xdr:cNvSpPr txBox="1"/>
      </xdr:nvSpPr>
      <xdr:spPr>
        <a:xfrm>
          <a:off x="9058276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③流動比率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16</xdr:row>
      <xdr:rowOff>0</xdr:rowOff>
    </xdr:from>
    <xdr:to>
      <xdr:col>61</xdr:col>
      <xdr:colOff>0</xdr:colOff>
      <xdr:row>17</xdr:row>
      <xdr:rowOff>70924</xdr:rowOff>
    </xdr:to>
    <xdr:sp macro="" textlink="">
      <xdr:nvSpPr>
        <xdr:cNvPr id="16" name="テキスト ボックス 15"/>
        <xdr:cNvSpPr txBox="1"/>
      </xdr:nvSpPr>
      <xdr:spPr>
        <a:xfrm>
          <a:off x="13344525" y="27908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④企業債残高対事業規模比率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16</xdr:col>
      <xdr:colOff>0</xdr:colOff>
      <xdr:row>39</xdr:row>
      <xdr:rowOff>70924</xdr:rowOff>
    </xdr:to>
    <xdr:sp macro="" textlink="">
      <xdr:nvSpPr>
        <xdr:cNvPr id="17" name="テキスト ボックス 16"/>
        <xdr:cNvSpPr txBox="1"/>
      </xdr:nvSpPr>
      <xdr:spPr>
        <a:xfrm>
          <a:off x="48577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⑤経費回収率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0</xdr:colOff>
      <xdr:row>38</xdr:row>
      <xdr:rowOff>0</xdr:rowOff>
    </xdr:from>
    <xdr:to>
      <xdr:col>31</xdr:col>
      <xdr:colOff>0</xdr:colOff>
      <xdr:row>39</xdr:row>
      <xdr:rowOff>70924</xdr:rowOff>
    </xdr:to>
    <xdr:sp macro="" textlink="">
      <xdr:nvSpPr>
        <xdr:cNvPr id="18" name="テキスト ボックス 17"/>
        <xdr:cNvSpPr txBox="1"/>
      </xdr:nvSpPr>
      <xdr:spPr>
        <a:xfrm>
          <a:off x="477202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⑥汚水処理原価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円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32</xdr:col>
      <xdr:colOff>0</xdr:colOff>
      <xdr:row>38</xdr:row>
      <xdr:rowOff>0</xdr:rowOff>
    </xdr:from>
    <xdr:to>
      <xdr:col>46</xdr:col>
      <xdr:colOff>0</xdr:colOff>
      <xdr:row>39</xdr:row>
      <xdr:rowOff>70924</xdr:rowOff>
    </xdr:to>
    <xdr:sp macro="" textlink="">
      <xdr:nvSpPr>
        <xdr:cNvPr id="19" name="テキスト ボックス 18"/>
        <xdr:cNvSpPr txBox="1"/>
      </xdr:nvSpPr>
      <xdr:spPr>
        <a:xfrm>
          <a:off x="905827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⑦施設利用率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47</xdr:col>
      <xdr:colOff>0</xdr:colOff>
      <xdr:row>38</xdr:row>
      <xdr:rowOff>0</xdr:rowOff>
    </xdr:from>
    <xdr:to>
      <xdr:col>61</xdr:col>
      <xdr:colOff>0</xdr:colOff>
      <xdr:row>39</xdr:row>
      <xdr:rowOff>70924</xdr:rowOff>
    </xdr:to>
    <xdr:sp macro="" textlink="">
      <xdr:nvSpPr>
        <xdr:cNvPr id="20" name="テキスト ボックス 19"/>
        <xdr:cNvSpPr txBox="1"/>
      </xdr:nvSpPr>
      <xdr:spPr>
        <a:xfrm>
          <a:off x="13344525" y="6562725"/>
          <a:ext cx="4000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⑧水洗化率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</xdr:col>
      <xdr:colOff>0</xdr:colOff>
      <xdr:row>62</xdr:row>
      <xdr:rowOff>0</xdr:rowOff>
    </xdr:from>
    <xdr:to>
      <xdr:col>20</xdr:col>
      <xdr:colOff>0</xdr:colOff>
      <xdr:row>63</xdr:row>
      <xdr:rowOff>70924</xdr:rowOff>
    </xdr:to>
    <xdr:sp macro="" textlink="">
      <xdr:nvSpPr>
        <xdr:cNvPr id="21" name="テキスト ボックス 20"/>
        <xdr:cNvSpPr txBox="1"/>
      </xdr:nvSpPr>
      <xdr:spPr>
        <a:xfrm>
          <a:off x="485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①有形固定資産減価償却率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22</xdr:col>
      <xdr:colOff>0</xdr:colOff>
      <xdr:row>62</xdr:row>
      <xdr:rowOff>0</xdr:rowOff>
    </xdr:from>
    <xdr:to>
      <xdr:col>40</xdr:col>
      <xdr:colOff>0</xdr:colOff>
      <xdr:row>63</xdr:row>
      <xdr:rowOff>70924</xdr:rowOff>
    </xdr:to>
    <xdr:sp macro="" textlink="">
      <xdr:nvSpPr>
        <xdr:cNvPr id="22" name="テキスト ボックス 21"/>
        <xdr:cNvSpPr txBox="1"/>
      </xdr:nvSpPr>
      <xdr:spPr>
        <a:xfrm>
          <a:off x="6200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②管渠老朽化率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42</xdr:col>
      <xdr:colOff>0</xdr:colOff>
      <xdr:row>62</xdr:row>
      <xdr:rowOff>0</xdr:rowOff>
    </xdr:from>
    <xdr:to>
      <xdr:col>60</xdr:col>
      <xdr:colOff>0</xdr:colOff>
      <xdr:row>63</xdr:row>
      <xdr:rowOff>70924</xdr:rowOff>
    </xdr:to>
    <xdr:sp macro="" textlink="">
      <xdr:nvSpPr>
        <xdr:cNvPr id="23" name="テキスト ボックス 22"/>
        <xdr:cNvSpPr txBox="1"/>
      </xdr:nvSpPr>
      <xdr:spPr>
        <a:xfrm>
          <a:off x="11915775" y="10677525"/>
          <a:ext cx="5143500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>
          <a:noAutofit/>
        </a:bodyPr>
        <a:lstStyle/>
        <a:p>
          <a:pPr algn="ctr"/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③管渠改善率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(</a:t>
          </a:r>
          <a:r>
            <a:rPr kumimoji="1" lang="ja-JP" altLang="en-US" sz="1100" b="1">
              <a:latin typeface="ＭＳ ゴシック" pitchFamily="49" charset="-128"/>
              <a:ea typeface="ＭＳ ゴシック" pitchFamily="49" charset="-128"/>
            </a:rPr>
            <a:t>％</a:t>
          </a:r>
          <a:r>
            <a:rPr kumimoji="1" lang="en-US" altLang="ja-JP" sz="1100" b="1">
              <a:latin typeface="ＭＳ ゴシック" pitchFamily="49" charset="-128"/>
              <a:ea typeface="ＭＳ ゴシック" pitchFamily="49" charset="-128"/>
            </a:rPr>
            <a:t>)</a:t>
          </a:r>
          <a:endParaRPr kumimoji="1" lang="ja-JP" altLang="en-US" sz="1100" b="1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17</xdr:row>
      <xdr:rowOff>0</xdr:rowOff>
    </xdr:from>
    <xdr:to>
      <xdr:col>16</xdr:col>
      <xdr:colOff>0</xdr:colOff>
      <xdr:row>18</xdr:row>
      <xdr:rowOff>70924</xdr:rowOff>
    </xdr:to>
    <xdr:sp macro="" textlink="$E$86">
      <xdr:nvSpPr>
        <xdr:cNvPr id="24" name="テキスト ボックス 23"/>
        <xdr:cNvSpPr txBox="1"/>
      </xdr:nvSpPr>
      <xdr:spPr>
        <a:xfrm>
          <a:off x="372452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B2B5CB1B-0636-44D9-A384-2AB47C8F2FF5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17</xdr:row>
      <xdr:rowOff>0</xdr:rowOff>
    </xdr:from>
    <xdr:to>
      <xdr:col>31</xdr:col>
      <xdr:colOff>0</xdr:colOff>
      <xdr:row>18</xdr:row>
      <xdr:rowOff>70924</xdr:rowOff>
    </xdr:to>
    <xdr:sp macro="" textlink="データ!AT6">
      <xdr:nvSpPr>
        <xdr:cNvPr id="25" name="テキスト ボックス 24"/>
        <xdr:cNvSpPr txBox="1"/>
      </xdr:nvSpPr>
      <xdr:spPr>
        <a:xfrm>
          <a:off x="801077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A4C1DE3-A195-467D-A448-A1CA2753E1E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17</xdr:row>
      <xdr:rowOff>0</xdr:rowOff>
    </xdr:from>
    <xdr:to>
      <xdr:col>46</xdr:col>
      <xdr:colOff>0</xdr:colOff>
      <xdr:row>18</xdr:row>
      <xdr:rowOff>70924</xdr:rowOff>
    </xdr:to>
    <xdr:sp macro="" textlink="データ!BE6">
      <xdr:nvSpPr>
        <xdr:cNvPr id="26" name="テキスト ボックス 25"/>
        <xdr:cNvSpPr txBox="1"/>
      </xdr:nvSpPr>
      <xdr:spPr>
        <a:xfrm>
          <a:off x="1229702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76053BB2-00CA-483E-BE09-9317E6A425CF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17</xdr:row>
      <xdr:rowOff>0</xdr:rowOff>
    </xdr:from>
    <xdr:to>
      <xdr:col>61</xdr:col>
      <xdr:colOff>0</xdr:colOff>
      <xdr:row>18</xdr:row>
      <xdr:rowOff>70924</xdr:rowOff>
    </xdr:to>
    <xdr:sp macro="" textlink="$H$86">
      <xdr:nvSpPr>
        <xdr:cNvPr id="27" name="テキスト ボックス 26"/>
        <xdr:cNvSpPr txBox="1"/>
      </xdr:nvSpPr>
      <xdr:spPr>
        <a:xfrm>
          <a:off x="16583278" y="29622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6320F7C-427E-4DFB-8FAE-3E8F3B03D19B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【559.52】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58</xdr:col>
      <xdr:colOff>95503</xdr:colOff>
      <xdr:row>39</xdr:row>
      <xdr:rowOff>0</xdr:rowOff>
    </xdr:from>
    <xdr:to>
      <xdr:col>61</xdr:col>
      <xdr:colOff>0</xdr:colOff>
      <xdr:row>40</xdr:row>
      <xdr:rowOff>70924</xdr:rowOff>
    </xdr:to>
    <xdr:sp macro="" textlink="$L$86">
      <xdr:nvSpPr>
        <xdr:cNvPr id="28" name="テキスト ボックス 27"/>
        <xdr:cNvSpPr txBox="1"/>
      </xdr:nvSpPr>
      <xdr:spPr>
        <a:xfrm>
          <a:off x="1658327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53628B65-B654-4FA0-942C-83531334EFA1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【81.31】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43</xdr:col>
      <xdr:colOff>95503</xdr:colOff>
      <xdr:row>39</xdr:row>
      <xdr:rowOff>0</xdr:rowOff>
    </xdr:from>
    <xdr:to>
      <xdr:col>46</xdr:col>
      <xdr:colOff>0</xdr:colOff>
      <xdr:row>40</xdr:row>
      <xdr:rowOff>70924</xdr:rowOff>
    </xdr:to>
    <xdr:sp macro="" textlink="$K$86">
      <xdr:nvSpPr>
        <xdr:cNvPr id="29" name="テキスト ボックス 28"/>
        <xdr:cNvSpPr txBox="1"/>
      </xdr:nvSpPr>
      <xdr:spPr>
        <a:xfrm>
          <a:off x="1229702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49D02BE1-17EC-4389-BB10-4E95A821A5A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【122.90】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28</xdr:col>
      <xdr:colOff>95503</xdr:colOff>
      <xdr:row>39</xdr:row>
      <xdr:rowOff>0</xdr:rowOff>
    </xdr:from>
    <xdr:to>
      <xdr:col>31</xdr:col>
      <xdr:colOff>0</xdr:colOff>
      <xdr:row>40</xdr:row>
      <xdr:rowOff>70924</xdr:rowOff>
    </xdr:to>
    <xdr:sp macro="" textlink="$J$86">
      <xdr:nvSpPr>
        <xdr:cNvPr id="30" name="テキスト ボックス 29"/>
        <xdr:cNvSpPr txBox="1"/>
      </xdr:nvSpPr>
      <xdr:spPr>
        <a:xfrm>
          <a:off x="801077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FF1F086-12A8-4BCF-813C-9468FC144E7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【295.20】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13</xdr:col>
      <xdr:colOff>95503</xdr:colOff>
      <xdr:row>39</xdr:row>
      <xdr:rowOff>0</xdr:rowOff>
    </xdr:from>
    <xdr:to>
      <xdr:col>16</xdr:col>
      <xdr:colOff>0</xdr:colOff>
      <xdr:row>40</xdr:row>
      <xdr:rowOff>70924</xdr:rowOff>
    </xdr:to>
    <xdr:sp macro="" textlink="$I$86">
      <xdr:nvSpPr>
        <xdr:cNvPr id="31" name="テキスト ボックス 30"/>
        <xdr:cNvSpPr txBox="1"/>
      </xdr:nvSpPr>
      <xdr:spPr>
        <a:xfrm>
          <a:off x="3724528" y="67341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C2977FF5-EA62-4B0E-9086-F5E4F010C88A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【52.20】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95503</xdr:colOff>
      <xdr:row>63</xdr:row>
      <xdr:rowOff>0</xdr:rowOff>
    </xdr:from>
    <xdr:to>
      <xdr:col>20</xdr:col>
      <xdr:colOff>0</xdr:colOff>
      <xdr:row>64</xdr:row>
      <xdr:rowOff>70924</xdr:rowOff>
    </xdr:to>
    <xdr:sp macro="" textlink="データ!DS6">
      <xdr:nvSpPr>
        <xdr:cNvPr id="32" name="テキスト ボックス 31"/>
        <xdr:cNvSpPr txBox="1"/>
      </xdr:nvSpPr>
      <xdr:spPr>
        <a:xfrm>
          <a:off x="4867528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07F69703-978E-413C-98A4-EE91EA8988DD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37</xdr:col>
      <xdr:colOff>112626</xdr:colOff>
      <xdr:row>63</xdr:row>
      <xdr:rowOff>0</xdr:rowOff>
    </xdr:from>
    <xdr:to>
      <xdr:col>40</xdr:col>
      <xdr:colOff>17123</xdr:colOff>
      <xdr:row>64</xdr:row>
      <xdr:rowOff>70924</xdr:rowOff>
    </xdr:to>
    <xdr:sp macro="" textlink="データ!ED6">
      <xdr:nvSpPr>
        <xdr:cNvPr id="33" name="テキスト ボックス 32"/>
        <xdr:cNvSpPr txBox="1"/>
      </xdr:nvSpPr>
      <xdr:spPr>
        <a:xfrm>
          <a:off x="10599651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E2B8C38D-56BE-44C8-85B3-6365CDE57324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itchFamily="49" charset="-128"/>
              <a:ea typeface="ＭＳ ゴシック" pitchFamily="49" charset="-128"/>
            </a:rPr>
            <a:pPr algn="r"/>
            <a:t> 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57</xdr:col>
      <xdr:colOff>95503</xdr:colOff>
      <xdr:row>63</xdr:row>
      <xdr:rowOff>0</xdr:rowOff>
    </xdr:from>
    <xdr:to>
      <xdr:col>60</xdr:col>
      <xdr:colOff>0</xdr:colOff>
      <xdr:row>64</xdr:row>
      <xdr:rowOff>70924</xdr:rowOff>
    </xdr:to>
    <xdr:sp macro="" textlink="$O$86">
      <xdr:nvSpPr>
        <xdr:cNvPr id="34" name="テキスト ボックス 33"/>
        <xdr:cNvSpPr txBox="1"/>
      </xdr:nvSpPr>
      <xdr:spPr>
        <a:xfrm>
          <a:off x="16297528" y="10848975"/>
          <a:ext cx="761747" cy="2423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rtlCol="0" anchor="b">
          <a:noAutofit/>
        </a:bodyPr>
        <a:lstStyle/>
        <a:p>
          <a:pPr algn="r"/>
          <a:fld id="{61C3EF1D-C888-43BD-9FE7-E84292FF0097}" type="TxLink">
            <a:rPr kumimoji="1" lang="en-US" altLang="en-US" sz="900" b="0" i="0" u="none" strike="noStrike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pPr algn="r"/>
            <a:t>【-】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xdr:txBody>
    </xdr:sp>
    <xdr:clientData/>
  </xdr:twoCellAnchor>
  <xdr:twoCellAnchor>
    <xdr:from>
      <xdr:col>17</xdr:col>
      <xdr:colOff>38100</xdr:colOff>
      <xdr:row>17</xdr:row>
      <xdr:rowOff>38100</xdr:rowOff>
    </xdr:from>
    <xdr:to>
      <xdr:col>30</xdr:col>
      <xdr:colOff>228600</xdr:colOff>
      <xdr:row>32</xdr:row>
      <xdr:rowOff>28575</xdr:rowOff>
    </xdr:to>
    <xdr:sp macro="" textlink="">
      <xdr:nvSpPr>
        <xdr:cNvPr id="35" name="テキスト ボックス 34"/>
        <xdr:cNvSpPr txBox="1"/>
      </xdr:nvSpPr>
      <xdr:spPr>
        <a:xfrm>
          <a:off x="4810125" y="3000375"/>
          <a:ext cx="3905250" cy="256222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該当数値なし</a:t>
          </a:r>
        </a:p>
      </xdr:txBody>
    </xdr:sp>
    <xdr:clientData/>
  </xdr:twoCellAnchor>
  <xdr:twoCellAnchor>
    <xdr:from>
      <xdr:col>32</xdr:col>
      <xdr:colOff>47625</xdr:colOff>
      <xdr:row>17</xdr:row>
      <xdr:rowOff>38100</xdr:rowOff>
    </xdr:from>
    <xdr:to>
      <xdr:col>45</xdr:col>
      <xdr:colOff>238125</xdr:colOff>
      <xdr:row>32</xdr:row>
      <xdr:rowOff>28575</xdr:rowOff>
    </xdr:to>
    <xdr:sp macro="" textlink="">
      <xdr:nvSpPr>
        <xdr:cNvPr id="36" name="テキスト ボックス 35"/>
        <xdr:cNvSpPr txBox="1"/>
      </xdr:nvSpPr>
      <xdr:spPr>
        <a:xfrm>
          <a:off x="9105900" y="3000375"/>
          <a:ext cx="3905250" cy="2562225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該当数値なし</a:t>
          </a:r>
        </a:p>
      </xdr:txBody>
    </xdr:sp>
    <xdr:clientData/>
  </xdr:twoCellAnchor>
  <xdr:twoCellAnchor>
    <xdr:from>
      <xdr:col>2</xdr:col>
      <xdr:colOff>57150</xdr:colOff>
      <xdr:row>63</xdr:row>
      <xdr:rowOff>85725</xdr:rowOff>
    </xdr:from>
    <xdr:to>
      <xdr:col>19</xdr:col>
      <xdr:colOff>228600</xdr:colOff>
      <xdr:row>77</xdr:row>
      <xdr:rowOff>142875</xdr:rowOff>
    </xdr:to>
    <xdr:sp macro="" textlink="">
      <xdr:nvSpPr>
        <xdr:cNvPr id="37" name="テキスト ボックス 36"/>
        <xdr:cNvSpPr txBox="1"/>
      </xdr:nvSpPr>
      <xdr:spPr>
        <a:xfrm>
          <a:off x="542925" y="10934700"/>
          <a:ext cx="5029200" cy="245745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該当数値なし</a:t>
          </a:r>
        </a:p>
      </xdr:txBody>
    </xdr:sp>
    <xdr:clientData/>
  </xdr:twoCellAnchor>
  <xdr:twoCellAnchor>
    <xdr:from>
      <xdr:col>22</xdr:col>
      <xdr:colOff>57150</xdr:colOff>
      <xdr:row>63</xdr:row>
      <xdr:rowOff>85725</xdr:rowOff>
    </xdr:from>
    <xdr:to>
      <xdr:col>39</xdr:col>
      <xdr:colOff>228600</xdr:colOff>
      <xdr:row>77</xdr:row>
      <xdr:rowOff>142875</xdr:rowOff>
    </xdr:to>
    <xdr:sp macro="" textlink="">
      <xdr:nvSpPr>
        <xdr:cNvPr id="38" name="テキスト ボックス 37"/>
        <xdr:cNvSpPr txBox="1"/>
      </xdr:nvSpPr>
      <xdr:spPr>
        <a:xfrm>
          <a:off x="6257925" y="10934700"/>
          <a:ext cx="5029200" cy="2457450"/>
        </a:xfrm>
        <a:prstGeom prst="rect">
          <a:avLst/>
        </a:prstGeom>
        <a:solidFill>
          <a:schemeClr val="lt1">
            <a:alpha val="70000"/>
          </a:schemeClr>
        </a:solidFill>
        <a:ln w="9525" cmpd="sng">
          <a:solidFill>
            <a:schemeClr val="bg1">
              <a:lumMod val="6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該当数値なし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</Relationships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BZ86"/>
  <sheetViews>
    <sheetView showGridLines="0" tabSelected="1" zoomScale="55" zoomScaleNormal="55" workbookViewId="0">
      <selection activeCell="BL16" sqref="BL16:BZ44"/>
    </sheetView>
  </sheetViews>
  <sheetFormatPr defaultColWidth="2.625" defaultRowHeight="13.5" x14ac:dyDescent="0.15"/>
  <cols>
    <col min="1" max="1" width="2.625" style="3" customWidth="1"/>
    <col min="2" max="62" width="3.75" style="3" customWidth="1"/>
    <col min="63" max="63" width="2.625" style="3"/>
    <col min="64" max="78" width="3.125" style="3" customWidth="1"/>
    <col min="79" max="79" width="4.5" style="3" bestFit="1" customWidth="1"/>
    <col min="80" max="80" width="2.625" style="3"/>
    <col min="81" max="82" width="4.5" style="3" bestFit="1" customWidth="1"/>
    <col min="83" max="16384" width="2.625" style="3"/>
  </cols>
  <sheetData>
    <row r="1" spans="1:78" ht="17.25" customHeight="1" x14ac:dyDescent="0.1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</row>
    <row r="2" spans="1:78" ht="9.75" customHeight="1" x14ac:dyDescent="0.15">
      <c r="A2" s="2"/>
      <c r="B2" s="42" t="s">
        <v>0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</row>
    <row r="3" spans="1:78" ht="9.75" customHeight="1" x14ac:dyDescent="0.15">
      <c r="A3" s="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</row>
    <row r="4" spans="1:78" ht="9.75" customHeight="1" x14ac:dyDescent="0.15">
      <c r="A4" s="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</row>
    <row r="5" spans="1:78" ht="9.75" customHeight="1" x14ac:dyDescent="0.15">
      <c r="A5" s="2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</row>
    <row r="6" spans="1:78" ht="18.75" customHeight="1" x14ac:dyDescent="0.15">
      <c r="A6" s="2"/>
      <c r="B6" s="43" t="str">
        <f>データ!H6</f>
        <v>佐賀県　嬉野市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</row>
    <row r="7" spans="1:78" ht="18.75" customHeight="1" x14ac:dyDescent="0.15">
      <c r="A7" s="2"/>
      <c r="B7" s="44" t="s">
        <v>1</v>
      </c>
      <c r="C7" s="44"/>
      <c r="D7" s="44"/>
      <c r="E7" s="44"/>
      <c r="F7" s="44"/>
      <c r="G7" s="44"/>
      <c r="H7" s="44"/>
      <c r="I7" s="44" t="s">
        <v>2</v>
      </c>
      <c r="J7" s="44"/>
      <c r="K7" s="44"/>
      <c r="L7" s="44"/>
      <c r="M7" s="44"/>
      <c r="N7" s="44"/>
      <c r="O7" s="44"/>
      <c r="P7" s="44" t="s">
        <v>3</v>
      </c>
      <c r="Q7" s="44"/>
      <c r="R7" s="44"/>
      <c r="S7" s="44"/>
      <c r="T7" s="44"/>
      <c r="U7" s="44"/>
      <c r="V7" s="44"/>
      <c r="W7" s="44" t="s">
        <v>4</v>
      </c>
      <c r="X7" s="44"/>
      <c r="Y7" s="44"/>
      <c r="Z7" s="44"/>
      <c r="AA7" s="44"/>
      <c r="AB7" s="44"/>
      <c r="AC7" s="44"/>
      <c r="AD7" s="44" t="s">
        <v>5</v>
      </c>
      <c r="AE7" s="44"/>
      <c r="AF7" s="44"/>
      <c r="AG7" s="44"/>
      <c r="AH7" s="44"/>
      <c r="AI7" s="44"/>
      <c r="AJ7" s="44"/>
      <c r="AK7" s="4"/>
      <c r="AL7" s="44" t="s">
        <v>6</v>
      </c>
      <c r="AM7" s="44"/>
      <c r="AN7" s="44"/>
      <c r="AO7" s="44"/>
      <c r="AP7" s="44"/>
      <c r="AQ7" s="44"/>
      <c r="AR7" s="44"/>
      <c r="AS7" s="44"/>
      <c r="AT7" s="44" t="s">
        <v>7</v>
      </c>
      <c r="AU7" s="44"/>
      <c r="AV7" s="44"/>
      <c r="AW7" s="44"/>
      <c r="AX7" s="44"/>
      <c r="AY7" s="44"/>
      <c r="AZ7" s="44"/>
      <c r="BA7" s="44"/>
      <c r="BB7" s="44" t="s">
        <v>8</v>
      </c>
      <c r="BC7" s="44"/>
      <c r="BD7" s="44"/>
      <c r="BE7" s="44"/>
      <c r="BF7" s="44"/>
      <c r="BG7" s="44"/>
      <c r="BH7" s="44"/>
      <c r="BI7" s="44"/>
      <c r="BJ7" s="4"/>
      <c r="BK7" s="4"/>
      <c r="BL7" s="5" t="s">
        <v>9</v>
      </c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7"/>
    </row>
    <row r="8" spans="1:78" ht="18.75" customHeight="1" x14ac:dyDescent="0.15">
      <c r="A8" s="2"/>
      <c r="B8" s="48" t="str">
        <f>データ!I6</f>
        <v>法非適用</v>
      </c>
      <c r="C8" s="48"/>
      <c r="D8" s="48"/>
      <c r="E8" s="48"/>
      <c r="F8" s="48"/>
      <c r="G8" s="48"/>
      <c r="H8" s="48"/>
      <c r="I8" s="48" t="str">
        <f>データ!J6</f>
        <v>下水道事業</v>
      </c>
      <c r="J8" s="48"/>
      <c r="K8" s="48"/>
      <c r="L8" s="48"/>
      <c r="M8" s="48"/>
      <c r="N8" s="48"/>
      <c r="O8" s="48"/>
      <c r="P8" s="48" t="str">
        <f>データ!K6</f>
        <v>個別排水処理</v>
      </c>
      <c r="Q8" s="48"/>
      <c r="R8" s="48"/>
      <c r="S8" s="48"/>
      <c r="T8" s="48"/>
      <c r="U8" s="48"/>
      <c r="V8" s="48"/>
      <c r="W8" s="48" t="str">
        <f>データ!L6</f>
        <v>L2</v>
      </c>
      <c r="X8" s="48"/>
      <c r="Y8" s="48"/>
      <c r="Z8" s="48"/>
      <c r="AA8" s="48"/>
      <c r="AB8" s="48"/>
      <c r="AC8" s="48"/>
      <c r="AD8" s="49" t="s">
        <v>124</v>
      </c>
      <c r="AE8" s="49"/>
      <c r="AF8" s="49"/>
      <c r="AG8" s="49"/>
      <c r="AH8" s="49"/>
      <c r="AI8" s="49"/>
      <c r="AJ8" s="49"/>
      <c r="AK8" s="4"/>
      <c r="AL8" s="50">
        <f>データ!S6</f>
        <v>27020</v>
      </c>
      <c r="AM8" s="50"/>
      <c r="AN8" s="50"/>
      <c r="AO8" s="50"/>
      <c r="AP8" s="50"/>
      <c r="AQ8" s="50"/>
      <c r="AR8" s="50"/>
      <c r="AS8" s="50"/>
      <c r="AT8" s="45">
        <f>データ!T6</f>
        <v>126.41</v>
      </c>
      <c r="AU8" s="45"/>
      <c r="AV8" s="45"/>
      <c r="AW8" s="45"/>
      <c r="AX8" s="45"/>
      <c r="AY8" s="45"/>
      <c r="AZ8" s="45"/>
      <c r="BA8" s="45"/>
      <c r="BB8" s="45">
        <f>データ!U6</f>
        <v>213.75</v>
      </c>
      <c r="BC8" s="45"/>
      <c r="BD8" s="45"/>
      <c r="BE8" s="45"/>
      <c r="BF8" s="45"/>
      <c r="BG8" s="45"/>
      <c r="BH8" s="45"/>
      <c r="BI8" s="45"/>
      <c r="BJ8" s="4"/>
      <c r="BK8" s="4"/>
      <c r="BL8" s="46" t="s">
        <v>10</v>
      </c>
      <c r="BM8" s="47"/>
      <c r="BN8" s="8" t="s">
        <v>11</v>
      </c>
      <c r="BO8" s="9"/>
      <c r="BP8" s="9"/>
      <c r="BQ8" s="9"/>
      <c r="BR8" s="9"/>
      <c r="BS8" s="9"/>
      <c r="BT8" s="9"/>
      <c r="BU8" s="9"/>
      <c r="BV8" s="9"/>
      <c r="BW8" s="9"/>
      <c r="BX8" s="9"/>
      <c r="BY8" s="10"/>
    </row>
    <row r="9" spans="1:78" ht="18.75" customHeight="1" x14ac:dyDescent="0.15">
      <c r="A9" s="2"/>
      <c r="B9" s="44" t="s">
        <v>12</v>
      </c>
      <c r="C9" s="44"/>
      <c r="D9" s="44"/>
      <c r="E9" s="44"/>
      <c r="F9" s="44"/>
      <c r="G9" s="44"/>
      <c r="H9" s="44"/>
      <c r="I9" s="44" t="s">
        <v>13</v>
      </c>
      <c r="J9" s="44"/>
      <c r="K9" s="44"/>
      <c r="L9" s="44"/>
      <c r="M9" s="44"/>
      <c r="N9" s="44"/>
      <c r="O9" s="44"/>
      <c r="P9" s="44" t="s">
        <v>14</v>
      </c>
      <c r="Q9" s="44"/>
      <c r="R9" s="44"/>
      <c r="S9" s="44"/>
      <c r="T9" s="44"/>
      <c r="U9" s="44"/>
      <c r="V9" s="44"/>
      <c r="W9" s="44" t="s">
        <v>15</v>
      </c>
      <c r="X9" s="44"/>
      <c r="Y9" s="44"/>
      <c r="Z9" s="44"/>
      <c r="AA9" s="44"/>
      <c r="AB9" s="44"/>
      <c r="AC9" s="44"/>
      <c r="AD9" s="44" t="s">
        <v>16</v>
      </c>
      <c r="AE9" s="44"/>
      <c r="AF9" s="44"/>
      <c r="AG9" s="44"/>
      <c r="AH9" s="44"/>
      <c r="AI9" s="44"/>
      <c r="AJ9" s="44"/>
      <c r="AK9" s="4"/>
      <c r="AL9" s="44" t="s">
        <v>17</v>
      </c>
      <c r="AM9" s="44"/>
      <c r="AN9" s="44"/>
      <c r="AO9" s="44"/>
      <c r="AP9" s="44"/>
      <c r="AQ9" s="44"/>
      <c r="AR9" s="44"/>
      <c r="AS9" s="44"/>
      <c r="AT9" s="44" t="s">
        <v>18</v>
      </c>
      <c r="AU9" s="44"/>
      <c r="AV9" s="44"/>
      <c r="AW9" s="44"/>
      <c r="AX9" s="44"/>
      <c r="AY9" s="44"/>
      <c r="AZ9" s="44"/>
      <c r="BA9" s="44"/>
      <c r="BB9" s="44" t="s">
        <v>19</v>
      </c>
      <c r="BC9" s="44"/>
      <c r="BD9" s="44"/>
      <c r="BE9" s="44"/>
      <c r="BF9" s="44"/>
      <c r="BG9" s="44"/>
      <c r="BH9" s="44"/>
      <c r="BI9" s="44"/>
      <c r="BJ9" s="4"/>
      <c r="BK9" s="4"/>
      <c r="BL9" s="51" t="s">
        <v>20</v>
      </c>
      <c r="BM9" s="52"/>
      <c r="BN9" s="11" t="s">
        <v>21</v>
      </c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3"/>
    </row>
    <row r="10" spans="1:78" ht="18.75" customHeight="1" x14ac:dyDescent="0.15">
      <c r="A10" s="2"/>
      <c r="B10" s="45" t="str">
        <f>データ!N6</f>
        <v>-</v>
      </c>
      <c r="C10" s="45"/>
      <c r="D10" s="45"/>
      <c r="E10" s="45"/>
      <c r="F10" s="45"/>
      <c r="G10" s="45"/>
      <c r="H10" s="45"/>
      <c r="I10" s="45" t="str">
        <f>データ!O6</f>
        <v>該当数値なし</v>
      </c>
      <c r="J10" s="45"/>
      <c r="K10" s="45"/>
      <c r="L10" s="45"/>
      <c r="M10" s="45"/>
      <c r="N10" s="45"/>
      <c r="O10" s="45"/>
      <c r="P10" s="45">
        <f>データ!P6</f>
        <v>0.02</v>
      </c>
      <c r="Q10" s="45"/>
      <c r="R10" s="45"/>
      <c r="S10" s="45"/>
      <c r="T10" s="45"/>
      <c r="U10" s="45"/>
      <c r="V10" s="45"/>
      <c r="W10" s="45">
        <f>データ!Q6</f>
        <v>100</v>
      </c>
      <c r="X10" s="45"/>
      <c r="Y10" s="45"/>
      <c r="Z10" s="45"/>
      <c r="AA10" s="45"/>
      <c r="AB10" s="45"/>
      <c r="AC10" s="45"/>
      <c r="AD10" s="50">
        <f>データ!R6</f>
        <v>2700</v>
      </c>
      <c r="AE10" s="50"/>
      <c r="AF10" s="50"/>
      <c r="AG10" s="50"/>
      <c r="AH10" s="50"/>
      <c r="AI10" s="50"/>
      <c r="AJ10" s="50"/>
      <c r="AK10" s="2"/>
      <c r="AL10" s="50">
        <f>データ!V6</f>
        <v>6</v>
      </c>
      <c r="AM10" s="50"/>
      <c r="AN10" s="50"/>
      <c r="AO10" s="50"/>
      <c r="AP10" s="50"/>
      <c r="AQ10" s="50"/>
      <c r="AR10" s="50"/>
      <c r="AS10" s="50"/>
      <c r="AT10" s="45">
        <f>データ!W6</f>
        <v>0.01</v>
      </c>
      <c r="AU10" s="45"/>
      <c r="AV10" s="45"/>
      <c r="AW10" s="45"/>
      <c r="AX10" s="45"/>
      <c r="AY10" s="45"/>
      <c r="AZ10" s="45"/>
      <c r="BA10" s="45"/>
      <c r="BB10" s="45">
        <f>データ!X6</f>
        <v>600</v>
      </c>
      <c r="BC10" s="45"/>
      <c r="BD10" s="45"/>
      <c r="BE10" s="45"/>
      <c r="BF10" s="45"/>
      <c r="BG10" s="45"/>
      <c r="BH10" s="45"/>
      <c r="BI10" s="45"/>
      <c r="BJ10" s="2"/>
      <c r="BK10" s="2"/>
      <c r="BL10" s="53" t="s">
        <v>22</v>
      </c>
      <c r="BM10" s="54"/>
      <c r="BN10" s="14" t="s">
        <v>23</v>
      </c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6"/>
    </row>
    <row r="11" spans="1:78" ht="9.7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55" t="s">
        <v>24</v>
      </c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</row>
    <row r="12" spans="1:78" ht="9.7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</row>
    <row r="13" spans="1:78" ht="9.7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</row>
    <row r="14" spans="1:78" ht="13.5" customHeight="1" x14ac:dyDescent="0.15">
      <c r="A14" s="2"/>
      <c r="B14" s="57" t="s">
        <v>25</v>
      </c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9"/>
      <c r="BK14" s="2"/>
      <c r="BL14" s="63" t="s">
        <v>26</v>
      </c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5"/>
    </row>
    <row r="15" spans="1:78" ht="13.5" customHeight="1" x14ac:dyDescent="0.15">
      <c r="A15" s="2"/>
      <c r="B15" s="60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2"/>
      <c r="BK15" s="2"/>
      <c r="BL15" s="66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8"/>
    </row>
    <row r="16" spans="1:78" ht="13.5" customHeight="1" x14ac:dyDescent="0.15">
      <c r="A16" s="2"/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9"/>
      <c r="BK16" s="2"/>
      <c r="BL16" s="84" t="s">
        <v>125</v>
      </c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6"/>
    </row>
    <row r="17" spans="1:78" ht="13.5" customHeight="1" x14ac:dyDescent="0.15">
      <c r="A17" s="2"/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9"/>
      <c r="BK17" s="2"/>
      <c r="BL17" s="84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6"/>
    </row>
    <row r="18" spans="1:78" ht="13.5" customHeight="1" x14ac:dyDescent="0.15">
      <c r="A18" s="2"/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9"/>
      <c r="BK18" s="2"/>
      <c r="BL18" s="84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6"/>
    </row>
    <row r="19" spans="1:78" ht="13.5" customHeight="1" x14ac:dyDescent="0.15">
      <c r="A19" s="2"/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9"/>
      <c r="BK19" s="2"/>
      <c r="BL19" s="84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6"/>
    </row>
    <row r="20" spans="1:78" ht="13.5" customHeight="1" x14ac:dyDescent="0.15">
      <c r="A20" s="2"/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9"/>
      <c r="BK20" s="2"/>
      <c r="BL20" s="84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6"/>
    </row>
    <row r="21" spans="1:78" ht="13.5" customHeight="1" x14ac:dyDescent="0.15">
      <c r="A21" s="2"/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9"/>
      <c r="BK21" s="2"/>
      <c r="BL21" s="84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6"/>
    </row>
    <row r="22" spans="1:78" ht="13.5" customHeight="1" x14ac:dyDescent="0.15">
      <c r="A22" s="2"/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9"/>
      <c r="BK22" s="2"/>
      <c r="BL22" s="84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6"/>
    </row>
    <row r="23" spans="1:78" ht="13.5" customHeight="1" x14ac:dyDescent="0.15">
      <c r="A23" s="2"/>
      <c r="B23" s="17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9"/>
      <c r="BK23" s="2"/>
      <c r="BL23" s="84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6"/>
    </row>
    <row r="24" spans="1:78" ht="13.5" customHeight="1" x14ac:dyDescent="0.15">
      <c r="A24" s="2"/>
      <c r="B24" s="17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9"/>
      <c r="BK24" s="2"/>
      <c r="BL24" s="84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6"/>
    </row>
    <row r="25" spans="1:78" ht="13.5" customHeight="1" x14ac:dyDescent="0.15">
      <c r="A25" s="2"/>
      <c r="B25" s="17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9"/>
      <c r="BK25" s="2"/>
      <c r="BL25" s="84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6"/>
    </row>
    <row r="26" spans="1:78" ht="13.5" customHeight="1" x14ac:dyDescent="0.15">
      <c r="A26" s="2"/>
      <c r="B26" s="1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9"/>
      <c r="BK26" s="2"/>
      <c r="BL26" s="84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6"/>
    </row>
    <row r="27" spans="1:78" ht="13.5" customHeight="1" x14ac:dyDescent="0.15">
      <c r="A27" s="2"/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9"/>
      <c r="BK27" s="2"/>
      <c r="BL27" s="84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6"/>
    </row>
    <row r="28" spans="1:78" ht="13.5" customHeight="1" x14ac:dyDescent="0.15">
      <c r="A28" s="2"/>
      <c r="B28" s="17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9"/>
      <c r="BK28" s="2"/>
      <c r="BL28" s="84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6"/>
    </row>
    <row r="29" spans="1:78" ht="13.5" customHeight="1" x14ac:dyDescent="0.15">
      <c r="A29" s="2"/>
      <c r="B29" s="17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9"/>
      <c r="BK29" s="2"/>
      <c r="BL29" s="84"/>
      <c r="BM29" s="85"/>
      <c r="BN29" s="85"/>
      <c r="BO29" s="85"/>
      <c r="BP29" s="85"/>
      <c r="BQ29" s="85"/>
      <c r="BR29" s="85"/>
      <c r="BS29" s="85"/>
      <c r="BT29" s="85"/>
      <c r="BU29" s="85"/>
      <c r="BV29" s="85"/>
      <c r="BW29" s="85"/>
      <c r="BX29" s="85"/>
      <c r="BY29" s="85"/>
      <c r="BZ29" s="86"/>
    </row>
    <row r="30" spans="1:78" ht="13.5" customHeight="1" x14ac:dyDescent="0.15">
      <c r="A30" s="2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9"/>
      <c r="BK30" s="2"/>
      <c r="BL30" s="84"/>
      <c r="BM30" s="85"/>
      <c r="BN30" s="85"/>
      <c r="BO30" s="85"/>
      <c r="BP30" s="85"/>
      <c r="BQ30" s="85"/>
      <c r="BR30" s="85"/>
      <c r="BS30" s="85"/>
      <c r="BT30" s="85"/>
      <c r="BU30" s="85"/>
      <c r="BV30" s="85"/>
      <c r="BW30" s="85"/>
      <c r="BX30" s="85"/>
      <c r="BY30" s="85"/>
      <c r="BZ30" s="86"/>
    </row>
    <row r="31" spans="1:78" ht="13.5" customHeight="1" x14ac:dyDescent="0.15">
      <c r="A31" s="2"/>
      <c r="B31" s="1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9"/>
      <c r="BK31" s="2"/>
      <c r="BL31" s="84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6"/>
    </row>
    <row r="32" spans="1:78" ht="13.5" customHeight="1" x14ac:dyDescent="0.15">
      <c r="A32" s="2"/>
      <c r="B32" s="17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9"/>
      <c r="BK32" s="2"/>
      <c r="BL32" s="84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6"/>
    </row>
    <row r="33" spans="1:78" ht="13.5" customHeight="1" x14ac:dyDescent="0.15">
      <c r="A33" s="2"/>
      <c r="B33" s="17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9"/>
      <c r="BK33" s="2"/>
      <c r="BL33" s="84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6"/>
    </row>
    <row r="34" spans="1:78" ht="13.5" customHeight="1" x14ac:dyDescent="0.15">
      <c r="A34" s="2"/>
      <c r="B34" s="17"/>
      <c r="C34" s="69" t="s">
        <v>27</v>
      </c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20"/>
      <c r="R34" s="69" t="s">
        <v>28</v>
      </c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20"/>
      <c r="AG34" s="69" t="s">
        <v>29</v>
      </c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20"/>
      <c r="AV34" s="69" t="s">
        <v>30</v>
      </c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19"/>
      <c r="BK34" s="2"/>
      <c r="BL34" s="84"/>
      <c r="BM34" s="85"/>
      <c r="BN34" s="85"/>
      <c r="BO34" s="85"/>
      <c r="BP34" s="85"/>
      <c r="BQ34" s="85"/>
      <c r="BR34" s="85"/>
      <c r="BS34" s="85"/>
      <c r="BT34" s="85"/>
      <c r="BU34" s="85"/>
      <c r="BV34" s="85"/>
      <c r="BW34" s="85"/>
      <c r="BX34" s="85"/>
      <c r="BY34" s="85"/>
      <c r="BZ34" s="86"/>
    </row>
    <row r="35" spans="1:78" ht="13.5" customHeight="1" x14ac:dyDescent="0.15">
      <c r="A35" s="2"/>
      <c r="B35" s="17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20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20"/>
      <c r="AG35" s="69"/>
      <c r="AH35" s="69"/>
      <c r="AI35" s="69"/>
      <c r="AJ35" s="69"/>
      <c r="AK35" s="69"/>
      <c r="AL35" s="69"/>
      <c r="AM35" s="69"/>
      <c r="AN35" s="69"/>
      <c r="AO35" s="69"/>
      <c r="AP35" s="69"/>
      <c r="AQ35" s="69"/>
      <c r="AR35" s="69"/>
      <c r="AS35" s="69"/>
      <c r="AT35" s="69"/>
      <c r="AU35" s="20"/>
      <c r="AV35" s="69"/>
      <c r="AW35" s="69"/>
      <c r="AX35" s="69"/>
      <c r="AY35" s="69"/>
      <c r="AZ35" s="69"/>
      <c r="BA35" s="69"/>
      <c r="BB35" s="69"/>
      <c r="BC35" s="69"/>
      <c r="BD35" s="69"/>
      <c r="BE35" s="69"/>
      <c r="BF35" s="69"/>
      <c r="BG35" s="69"/>
      <c r="BH35" s="69"/>
      <c r="BI35" s="69"/>
      <c r="BJ35" s="19"/>
      <c r="BK35" s="2"/>
      <c r="BL35" s="84"/>
      <c r="BM35" s="85"/>
      <c r="BN35" s="85"/>
      <c r="BO35" s="85"/>
      <c r="BP35" s="85"/>
      <c r="BQ35" s="85"/>
      <c r="BR35" s="85"/>
      <c r="BS35" s="85"/>
      <c r="BT35" s="85"/>
      <c r="BU35" s="85"/>
      <c r="BV35" s="85"/>
      <c r="BW35" s="85"/>
      <c r="BX35" s="85"/>
      <c r="BY35" s="85"/>
      <c r="BZ35" s="86"/>
    </row>
    <row r="36" spans="1:78" ht="13.5" customHeight="1" x14ac:dyDescent="0.15">
      <c r="A36" s="2"/>
      <c r="B36" s="17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9"/>
      <c r="BK36" s="2"/>
      <c r="BL36" s="84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6"/>
    </row>
    <row r="37" spans="1:78" ht="13.5" customHeight="1" x14ac:dyDescent="0.15">
      <c r="A37" s="2"/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9"/>
      <c r="BK37" s="2"/>
      <c r="BL37" s="84"/>
      <c r="BM37" s="85"/>
      <c r="BN37" s="85"/>
      <c r="BO37" s="85"/>
      <c r="BP37" s="85"/>
      <c r="BQ37" s="85"/>
      <c r="BR37" s="85"/>
      <c r="BS37" s="85"/>
      <c r="BT37" s="85"/>
      <c r="BU37" s="85"/>
      <c r="BV37" s="85"/>
      <c r="BW37" s="85"/>
      <c r="BX37" s="85"/>
      <c r="BY37" s="85"/>
      <c r="BZ37" s="86"/>
    </row>
    <row r="38" spans="1:78" ht="13.5" customHeight="1" x14ac:dyDescent="0.15">
      <c r="A38" s="2"/>
      <c r="B38" s="17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9"/>
      <c r="BK38" s="2"/>
      <c r="BL38" s="84"/>
      <c r="BM38" s="85"/>
      <c r="BN38" s="85"/>
      <c r="BO38" s="85"/>
      <c r="BP38" s="85"/>
      <c r="BQ38" s="85"/>
      <c r="BR38" s="85"/>
      <c r="BS38" s="85"/>
      <c r="BT38" s="85"/>
      <c r="BU38" s="85"/>
      <c r="BV38" s="85"/>
      <c r="BW38" s="85"/>
      <c r="BX38" s="85"/>
      <c r="BY38" s="85"/>
      <c r="BZ38" s="86"/>
    </row>
    <row r="39" spans="1:78" ht="13.5" customHeight="1" x14ac:dyDescent="0.15">
      <c r="A39" s="2"/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9"/>
      <c r="BK39" s="2"/>
      <c r="BL39" s="84"/>
      <c r="BM39" s="85"/>
      <c r="BN39" s="85"/>
      <c r="BO39" s="85"/>
      <c r="BP39" s="85"/>
      <c r="BQ39" s="85"/>
      <c r="BR39" s="85"/>
      <c r="BS39" s="85"/>
      <c r="BT39" s="85"/>
      <c r="BU39" s="85"/>
      <c r="BV39" s="85"/>
      <c r="BW39" s="85"/>
      <c r="BX39" s="85"/>
      <c r="BY39" s="85"/>
      <c r="BZ39" s="86"/>
    </row>
    <row r="40" spans="1:78" ht="13.5" customHeight="1" x14ac:dyDescent="0.15">
      <c r="A40" s="2"/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9"/>
      <c r="BK40" s="2"/>
      <c r="BL40" s="84"/>
      <c r="BM40" s="85"/>
      <c r="BN40" s="85"/>
      <c r="BO40" s="85"/>
      <c r="BP40" s="85"/>
      <c r="BQ40" s="85"/>
      <c r="BR40" s="85"/>
      <c r="BS40" s="85"/>
      <c r="BT40" s="85"/>
      <c r="BU40" s="85"/>
      <c r="BV40" s="85"/>
      <c r="BW40" s="85"/>
      <c r="BX40" s="85"/>
      <c r="BY40" s="85"/>
      <c r="BZ40" s="86"/>
    </row>
    <row r="41" spans="1:78" ht="13.5" customHeight="1" x14ac:dyDescent="0.15">
      <c r="A41" s="2"/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9"/>
      <c r="BK41" s="2"/>
      <c r="BL41" s="84"/>
      <c r="BM41" s="85"/>
      <c r="BN41" s="85"/>
      <c r="BO41" s="85"/>
      <c r="BP41" s="85"/>
      <c r="BQ41" s="85"/>
      <c r="BR41" s="85"/>
      <c r="BS41" s="85"/>
      <c r="BT41" s="85"/>
      <c r="BU41" s="85"/>
      <c r="BV41" s="85"/>
      <c r="BW41" s="85"/>
      <c r="BX41" s="85"/>
      <c r="BY41" s="85"/>
      <c r="BZ41" s="86"/>
    </row>
    <row r="42" spans="1:78" ht="13.5" customHeight="1" x14ac:dyDescent="0.15">
      <c r="A42" s="2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9"/>
      <c r="BK42" s="2"/>
      <c r="BL42" s="84"/>
      <c r="BM42" s="85"/>
      <c r="BN42" s="85"/>
      <c r="BO42" s="85"/>
      <c r="BP42" s="85"/>
      <c r="BQ42" s="85"/>
      <c r="BR42" s="85"/>
      <c r="BS42" s="85"/>
      <c r="BT42" s="85"/>
      <c r="BU42" s="85"/>
      <c r="BV42" s="85"/>
      <c r="BW42" s="85"/>
      <c r="BX42" s="85"/>
      <c r="BY42" s="85"/>
      <c r="BZ42" s="86"/>
    </row>
    <row r="43" spans="1:78" ht="13.5" customHeight="1" x14ac:dyDescent="0.15">
      <c r="A43" s="2"/>
      <c r="B43" s="17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8"/>
      <c r="BC43" s="18"/>
      <c r="BD43" s="18"/>
      <c r="BE43" s="18"/>
      <c r="BF43" s="18"/>
      <c r="BG43" s="18"/>
      <c r="BH43" s="18"/>
      <c r="BI43" s="18"/>
      <c r="BJ43" s="19"/>
      <c r="BK43" s="2"/>
      <c r="BL43" s="84"/>
      <c r="BM43" s="85"/>
      <c r="BN43" s="85"/>
      <c r="BO43" s="85"/>
      <c r="BP43" s="85"/>
      <c r="BQ43" s="85"/>
      <c r="BR43" s="85"/>
      <c r="BS43" s="85"/>
      <c r="BT43" s="85"/>
      <c r="BU43" s="85"/>
      <c r="BV43" s="85"/>
      <c r="BW43" s="85"/>
      <c r="BX43" s="85"/>
      <c r="BY43" s="85"/>
      <c r="BZ43" s="86"/>
    </row>
    <row r="44" spans="1:78" ht="13.5" customHeight="1" x14ac:dyDescent="0.15">
      <c r="A44" s="2"/>
      <c r="B44" s="17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  <c r="AW44" s="18"/>
      <c r="AX44" s="18"/>
      <c r="AY44" s="18"/>
      <c r="AZ44" s="18"/>
      <c r="BA44" s="18"/>
      <c r="BB44" s="18"/>
      <c r="BC44" s="18"/>
      <c r="BD44" s="18"/>
      <c r="BE44" s="18"/>
      <c r="BF44" s="18"/>
      <c r="BG44" s="18"/>
      <c r="BH44" s="18"/>
      <c r="BI44" s="18"/>
      <c r="BJ44" s="19"/>
      <c r="BK44" s="2"/>
      <c r="BL44" s="87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9"/>
    </row>
    <row r="45" spans="1:78" ht="13.5" customHeight="1" x14ac:dyDescent="0.15">
      <c r="A45" s="2"/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9"/>
      <c r="BK45" s="2"/>
      <c r="BL45" s="63" t="s">
        <v>31</v>
      </c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5"/>
    </row>
    <row r="46" spans="1:78" ht="13.5" customHeight="1" x14ac:dyDescent="0.15">
      <c r="A46" s="2"/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9"/>
      <c r="BK46" s="2"/>
      <c r="BL46" s="66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8"/>
    </row>
    <row r="47" spans="1:78" ht="13.5" customHeight="1" x14ac:dyDescent="0.15">
      <c r="A47" s="2"/>
      <c r="B47" s="17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9"/>
      <c r="BK47" s="2"/>
      <c r="BL47" s="70" t="s">
        <v>122</v>
      </c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2"/>
    </row>
    <row r="48" spans="1:78" ht="13.5" customHeight="1" x14ac:dyDescent="0.15">
      <c r="A48" s="2"/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9"/>
      <c r="BK48" s="2"/>
      <c r="BL48" s="70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2"/>
    </row>
    <row r="49" spans="1:78" ht="13.5" customHeight="1" x14ac:dyDescent="0.15">
      <c r="A49" s="2"/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9"/>
      <c r="BK49" s="2"/>
      <c r="BL49" s="70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2"/>
    </row>
    <row r="50" spans="1:78" ht="13.5" customHeight="1" x14ac:dyDescent="0.15">
      <c r="A50" s="2"/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9"/>
      <c r="BK50" s="2"/>
      <c r="BL50" s="70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2"/>
    </row>
    <row r="51" spans="1:78" ht="13.5" customHeight="1" x14ac:dyDescent="0.15">
      <c r="A51" s="2"/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9"/>
      <c r="BK51" s="2"/>
      <c r="BL51" s="70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2"/>
    </row>
    <row r="52" spans="1:78" ht="13.5" customHeight="1" x14ac:dyDescent="0.15">
      <c r="A52" s="2"/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9"/>
      <c r="BK52" s="2"/>
      <c r="BL52" s="70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2"/>
    </row>
    <row r="53" spans="1:78" ht="13.5" customHeight="1" x14ac:dyDescent="0.15">
      <c r="A53" s="2"/>
      <c r="B53" s="17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9"/>
      <c r="BK53" s="2"/>
      <c r="BL53" s="70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2"/>
    </row>
    <row r="54" spans="1:78" ht="13.5" customHeight="1" x14ac:dyDescent="0.15">
      <c r="A54" s="2"/>
      <c r="B54" s="17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9"/>
      <c r="BK54" s="2"/>
      <c r="BL54" s="70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2"/>
    </row>
    <row r="55" spans="1:78" ht="13.5" customHeight="1" x14ac:dyDescent="0.15">
      <c r="A55" s="2"/>
      <c r="B55" s="17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9"/>
      <c r="BK55" s="2"/>
      <c r="BL55" s="70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2"/>
    </row>
    <row r="56" spans="1:78" ht="13.5" customHeight="1" x14ac:dyDescent="0.15">
      <c r="A56" s="2"/>
      <c r="B56" s="17"/>
      <c r="C56" s="69" t="s">
        <v>32</v>
      </c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20"/>
      <c r="R56" s="69" t="s">
        <v>33</v>
      </c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20"/>
      <c r="AG56" s="69" t="s">
        <v>34</v>
      </c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20"/>
      <c r="AV56" s="69" t="s">
        <v>35</v>
      </c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19"/>
      <c r="BK56" s="2"/>
      <c r="BL56" s="70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2"/>
    </row>
    <row r="57" spans="1:78" ht="13.5" customHeight="1" x14ac:dyDescent="0.15">
      <c r="A57" s="2"/>
      <c r="B57" s="17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20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20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20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19"/>
      <c r="BK57" s="2"/>
      <c r="BL57" s="70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2"/>
    </row>
    <row r="58" spans="1:78" ht="13.5" customHeight="1" x14ac:dyDescent="0.15">
      <c r="A58" s="2"/>
      <c r="B58" s="17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0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0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0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19"/>
      <c r="BK58" s="2"/>
      <c r="BL58" s="70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2"/>
    </row>
    <row r="59" spans="1:78" ht="13.5" customHeight="1" x14ac:dyDescent="0.15">
      <c r="A59" s="2"/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4"/>
      <c r="BK59" s="2"/>
      <c r="BL59" s="70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2"/>
    </row>
    <row r="60" spans="1:78" ht="13.5" customHeight="1" x14ac:dyDescent="0.15">
      <c r="A60" s="2"/>
      <c r="B60" s="60" t="s">
        <v>36</v>
      </c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2"/>
      <c r="BK60" s="2"/>
      <c r="BL60" s="70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2"/>
    </row>
    <row r="61" spans="1:78" ht="13.5" customHeight="1" x14ac:dyDescent="0.15">
      <c r="A61" s="2"/>
      <c r="B61" s="60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2"/>
      <c r="BK61" s="2"/>
      <c r="BL61" s="70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2"/>
    </row>
    <row r="62" spans="1:78" ht="13.5" customHeight="1" x14ac:dyDescent="0.15">
      <c r="A62" s="2"/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9"/>
      <c r="BK62" s="2"/>
      <c r="BL62" s="70"/>
      <c r="BM62" s="71"/>
      <c r="BN62" s="71"/>
      <c r="BO62" s="71"/>
      <c r="BP62" s="71"/>
      <c r="BQ62" s="71"/>
      <c r="BR62" s="71"/>
      <c r="BS62" s="71"/>
      <c r="BT62" s="71"/>
      <c r="BU62" s="71"/>
      <c r="BV62" s="71"/>
      <c r="BW62" s="71"/>
      <c r="BX62" s="71"/>
      <c r="BY62" s="71"/>
      <c r="BZ62" s="72"/>
    </row>
    <row r="63" spans="1:78" ht="13.5" customHeight="1" x14ac:dyDescent="0.15">
      <c r="A63" s="2"/>
      <c r="B63" s="17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9"/>
      <c r="BK63" s="2"/>
      <c r="BL63" s="73"/>
      <c r="BM63" s="74"/>
      <c r="BN63" s="74"/>
      <c r="BO63" s="74"/>
      <c r="BP63" s="74"/>
      <c r="BQ63" s="74"/>
      <c r="BR63" s="74"/>
      <c r="BS63" s="74"/>
      <c r="BT63" s="74"/>
      <c r="BU63" s="74"/>
      <c r="BV63" s="74"/>
      <c r="BW63" s="74"/>
      <c r="BX63" s="74"/>
      <c r="BY63" s="74"/>
      <c r="BZ63" s="75"/>
    </row>
    <row r="64" spans="1:78" ht="13.5" customHeight="1" x14ac:dyDescent="0.15">
      <c r="A64" s="2"/>
      <c r="B64" s="17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9"/>
      <c r="BK64" s="2"/>
      <c r="BL64" s="63" t="s">
        <v>37</v>
      </c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5"/>
    </row>
    <row r="65" spans="1:78" ht="13.5" customHeight="1" x14ac:dyDescent="0.15">
      <c r="A65" s="2"/>
      <c r="B65" s="17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9"/>
      <c r="BK65" s="2"/>
      <c r="BL65" s="66"/>
      <c r="BM65" s="67"/>
      <c r="BN65" s="67"/>
      <c r="BO65" s="67"/>
      <c r="BP65" s="67"/>
      <c r="BQ65" s="67"/>
      <c r="BR65" s="67"/>
      <c r="BS65" s="67"/>
      <c r="BT65" s="67"/>
      <c r="BU65" s="67"/>
      <c r="BV65" s="67"/>
      <c r="BW65" s="67"/>
      <c r="BX65" s="67"/>
      <c r="BY65" s="67"/>
      <c r="BZ65" s="68"/>
    </row>
    <row r="66" spans="1:78" ht="13.5" customHeight="1" x14ac:dyDescent="0.15">
      <c r="A66" s="2"/>
      <c r="B66" s="17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9"/>
      <c r="BK66" s="2"/>
      <c r="BL66" s="70" t="s">
        <v>123</v>
      </c>
      <c r="BM66" s="71"/>
      <c r="BN66" s="71"/>
      <c r="BO66" s="71"/>
      <c r="BP66" s="71"/>
      <c r="BQ66" s="71"/>
      <c r="BR66" s="71"/>
      <c r="BS66" s="71"/>
      <c r="BT66" s="71"/>
      <c r="BU66" s="71"/>
      <c r="BV66" s="71"/>
      <c r="BW66" s="71"/>
      <c r="BX66" s="71"/>
      <c r="BY66" s="71"/>
      <c r="BZ66" s="72"/>
    </row>
    <row r="67" spans="1:78" ht="13.5" customHeight="1" x14ac:dyDescent="0.15">
      <c r="A67" s="2"/>
      <c r="B67" s="17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9"/>
      <c r="BK67" s="2"/>
      <c r="BL67" s="70"/>
      <c r="BM67" s="71"/>
      <c r="BN67" s="71"/>
      <c r="BO67" s="71"/>
      <c r="BP67" s="71"/>
      <c r="BQ67" s="71"/>
      <c r="BR67" s="71"/>
      <c r="BS67" s="71"/>
      <c r="BT67" s="71"/>
      <c r="BU67" s="71"/>
      <c r="BV67" s="71"/>
      <c r="BW67" s="71"/>
      <c r="BX67" s="71"/>
      <c r="BY67" s="71"/>
      <c r="BZ67" s="72"/>
    </row>
    <row r="68" spans="1:78" ht="13.5" customHeight="1" x14ac:dyDescent="0.15">
      <c r="A68" s="2"/>
      <c r="B68" s="17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9"/>
      <c r="BK68" s="2"/>
      <c r="BL68" s="70"/>
      <c r="BM68" s="71"/>
      <c r="BN68" s="71"/>
      <c r="BO68" s="71"/>
      <c r="BP68" s="71"/>
      <c r="BQ68" s="71"/>
      <c r="BR68" s="71"/>
      <c r="BS68" s="71"/>
      <c r="BT68" s="71"/>
      <c r="BU68" s="71"/>
      <c r="BV68" s="71"/>
      <c r="BW68" s="71"/>
      <c r="BX68" s="71"/>
      <c r="BY68" s="71"/>
      <c r="BZ68" s="72"/>
    </row>
    <row r="69" spans="1:78" ht="13.5" customHeight="1" x14ac:dyDescent="0.15">
      <c r="A69" s="2"/>
      <c r="B69" s="17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  <c r="AW69" s="18"/>
      <c r="AX69" s="18"/>
      <c r="AY69" s="18"/>
      <c r="AZ69" s="18"/>
      <c r="BA69" s="18"/>
      <c r="BB69" s="18"/>
      <c r="BC69" s="18"/>
      <c r="BD69" s="18"/>
      <c r="BE69" s="18"/>
      <c r="BF69" s="18"/>
      <c r="BG69" s="18"/>
      <c r="BH69" s="18"/>
      <c r="BI69" s="18"/>
      <c r="BJ69" s="19"/>
      <c r="BK69" s="2"/>
      <c r="BL69" s="70"/>
      <c r="BM69" s="71"/>
      <c r="BN69" s="71"/>
      <c r="BO69" s="71"/>
      <c r="BP69" s="71"/>
      <c r="BQ69" s="71"/>
      <c r="BR69" s="71"/>
      <c r="BS69" s="71"/>
      <c r="BT69" s="71"/>
      <c r="BU69" s="71"/>
      <c r="BV69" s="71"/>
      <c r="BW69" s="71"/>
      <c r="BX69" s="71"/>
      <c r="BY69" s="71"/>
      <c r="BZ69" s="72"/>
    </row>
    <row r="70" spans="1:78" ht="13.5" customHeight="1" x14ac:dyDescent="0.15">
      <c r="A70" s="2"/>
      <c r="B70" s="17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9"/>
      <c r="BK70" s="2"/>
      <c r="BL70" s="70"/>
      <c r="BM70" s="71"/>
      <c r="BN70" s="71"/>
      <c r="BO70" s="71"/>
      <c r="BP70" s="71"/>
      <c r="BQ70" s="71"/>
      <c r="BR70" s="71"/>
      <c r="BS70" s="71"/>
      <c r="BT70" s="71"/>
      <c r="BU70" s="71"/>
      <c r="BV70" s="71"/>
      <c r="BW70" s="71"/>
      <c r="BX70" s="71"/>
      <c r="BY70" s="71"/>
      <c r="BZ70" s="72"/>
    </row>
    <row r="71" spans="1:78" ht="13.5" customHeight="1" x14ac:dyDescent="0.15">
      <c r="A71" s="2"/>
      <c r="B71" s="17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  <c r="AW71" s="18"/>
      <c r="AX71" s="18"/>
      <c r="AY71" s="18"/>
      <c r="AZ71" s="18"/>
      <c r="BA71" s="18"/>
      <c r="BB71" s="18"/>
      <c r="BC71" s="18"/>
      <c r="BD71" s="18"/>
      <c r="BE71" s="18"/>
      <c r="BF71" s="18"/>
      <c r="BG71" s="18"/>
      <c r="BH71" s="18"/>
      <c r="BI71" s="18"/>
      <c r="BJ71" s="19"/>
      <c r="BK71" s="2"/>
      <c r="BL71" s="70"/>
      <c r="BM71" s="71"/>
      <c r="BN71" s="71"/>
      <c r="BO71" s="71"/>
      <c r="BP71" s="71"/>
      <c r="BQ71" s="71"/>
      <c r="BR71" s="71"/>
      <c r="BS71" s="71"/>
      <c r="BT71" s="71"/>
      <c r="BU71" s="71"/>
      <c r="BV71" s="71"/>
      <c r="BW71" s="71"/>
      <c r="BX71" s="71"/>
      <c r="BY71" s="71"/>
      <c r="BZ71" s="72"/>
    </row>
    <row r="72" spans="1:78" ht="13.5" customHeight="1" x14ac:dyDescent="0.15">
      <c r="A72" s="2"/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9"/>
      <c r="BK72" s="2"/>
      <c r="BL72" s="70"/>
      <c r="BM72" s="71"/>
      <c r="BN72" s="71"/>
      <c r="BO72" s="71"/>
      <c r="BP72" s="71"/>
      <c r="BQ72" s="71"/>
      <c r="BR72" s="71"/>
      <c r="BS72" s="71"/>
      <c r="BT72" s="71"/>
      <c r="BU72" s="71"/>
      <c r="BV72" s="71"/>
      <c r="BW72" s="71"/>
      <c r="BX72" s="71"/>
      <c r="BY72" s="71"/>
      <c r="BZ72" s="72"/>
    </row>
    <row r="73" spans="1:78" ht="13.5" customHeight="1" x14ac:dyDescent="0.15">
      <c r="A73" s="2"/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9"/>
      <c r="BK73" s="2"/>
      <c r="BL73" s="70"/>
      <c r="BM73" s="71"/>
      <c r="BN73" s="71"/>
      <c r="BO73" s="71"/>
      <c r="BP73" s="71"/>
      <c r="BQ73" s="71"/>
      <c r="BR73" s="71"/>
      <c r="BS73" s="71"/>
      <c r="BT73" s="71"/>
      <c r="BU73" s="71"/>
      <c r="BV73" s="71"/>
      <c r="BW73" s="71"/>
      <c r="BX73" s="71"/>
      <c r="BY73" s="71"/>
      <c r="BZ73" s="72"/>
    </row>
    <row r="74" spans="1:78" ht="13.5" customHeight="1" x14ac:dyDescent="0.15">
      <c r="A74" s="2"/>
      <c r="B74" s="17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9"/>
      <c r="BK74" s="2"/>
      <c r="BL74" s="70"/>
      <c r="BM74" s="71"/>
      <c r="BN74" s="71"/>
      <c r="BO74" s="71"/>
      <c r="BP74" s="71"/>
      <c r="BQ74" s="71"/>
      <c r="BR74" s="71"/>
      <c r="BS74" s="71"/>
      <c r="BT74" s="71"/>
      <c r="BU74" s="71"/>
      <c r="BV74" s="71"/>
      <c r="BW74" s="71"/>
      <c r="BX74" s="71"/>
      <c r="BY74" s="71"/>
      <c r="BZ74" s="72"/>
    </row>
    <row r="75" spans="1:78" ht="13.5" customHeight="1" x14ac:dyDescent="0.15">
      <c r="A75" s="2"/>
      <c r="B75" s="17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  <c r="AW75" s="18"/>
      <c r="AX75" s="18"/>
      <c r="AY75" s="18"/>
      <c r="AZ75" s="18"/>
      <c r="BA75" s="18"/>
      <c r="BB75" s="18"/>
      <c r="BC75" s="18"/>
      <c r="BD75" s="18"/>
      <c r="BE75" s="18"/>
      <c r="BF75" s="18"/>
      <c r="BG75" s="18"/>
      <c r="BH75" s="18"/>
      <c r="BI75" s="18"/>
      <c r="BJ75" s="19"/>
      <c r="BK75" s="2"/>
      <c r="BL75" s="70"/>
      <c r="BM75" s="71"/>
      <c r="BN75" s="71"/>
      <c r="BO75" s="71"/>
      <c r="BP75" s="71"/>
      <c r="BQ75" s="71"/>
      <c r="BR75" s="71"/>
      <c r="BS75" s="71"/>
      <c r="BT75" s="71"/>
      <c r="BU75" s="71"/>
      <c r="BV75" s="71"/>
      <c r="BW75" s="71"/>
      <c r="BX75" s="71"/>
      <c r="BY75" s="71"/>
      <c r="BZ75" s="72"/>
    </row>
    <row r="76" spans="1:78" ht="13.5" customHeight="1" x14ac:dyDescent="0.15">
      <c r="A76" s="2"/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  <c r="AW76" s="18"/>
      <c r="AX76" s="18"/>
      <c r="AY76" s="18"/>
      <c r="AZ76" s="18"/>
      <c r="BA76" s="18"/>
      <c r="BB76" s="18"/>
      <c r="BC76" s="18"/>
      <c r="BD76" s="18"/>
      <c r="BE76" s="18"/>
      <c r="BF76" s="18"/>
      <c r="BG76" s="18"/>
      <c r="BH76" s="18"/>
      <c r="BI76" s="18"/>
      <c r="BJ76" s="19"/>
      <c r="BK76" s="2"/>
      <c r="BL76" s="70"/>
      <c r="BM76" s="71"/>
      <c r="BN76" s="71"/>
      <c r="BO76" s="71"/>
      <c r="BP76" s="71"/>
      <c r="BQ76" s="71"/>
      <c r="BR76" s="71"/>
      <c r="BS76" s="71"/>
      <c r="BT76" s="71"/>
      <c r="BU76" s="71"/>
      <c r="BV76" s="71"/>
      <c r="BW76" s="71"/>
      <c r="BX76" s="71"/>
      <c r="BY76" s="71"/>
      <c r="BZ76" s="72"/>
    </row>
    <row r="77" spans="1:78" ht="13.5" customHeight="1" x14ac:dyDescent="0.15">
      <c r="A77" s="2"/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  <c r="AW77" s="18"/>
      <c r="AX77" s="18"/>
      <c r="AY77" s="18"/>
      <c r="AZ77" s="18"/>
      <c r="BA77" s="18"/>
      <c r="BB77" s="18"/>
      <c r="BC77" s="18"/>
      <c r="BD77" s="18"/>
      <c r="BE77" s="18"/>
      <c r="BF77" s="18"/>
      <c r="BG77" s="18"/>
      <c r="BH77" s="18"/>
      <c r="BI77" s="18"/>
      <c r="BJ77" s="19"/>
      <c r="BK77" s="2"/>
      <c r="BL77" s="70"/>
      <c r="BM77" s="71"/>
      <c r="BN77" s="71"/>
      <c r="BO77" s="71"/>
      <c r="BP77" s="71"/>
      <c r="BQ77" s="71"/>
      <c r="BR77" s="71"/>
      <c r="BS77" s="71"/>
      <c r="BT77" s="71"/>
      <c r="BU77" s="71"/>
      <c r="BV77" s="71"/>
      <c r="BW77" s="71"/>
      <c r="BX77" s="71"/>
      <c r="BY77" s="71"/>
      <c r="BZ77" s="72"/>
    </row>
    <row r="78" spans="1:78" ht="13.5" customHeight="1" x14ac:dyDescent="0.15">
      <c r="A78" s="2"/>
      <c r="B78" s="17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  <c r="AW78" s="18"/>
      <c r="AX78" s="18"/>
      <c r="AY78" s="18"/>
      <c r="AZ78" s="18"/>
      <c r="BA78" s="18"/>
      <c r="BB78" s="18"/>
      <c r="BC78" s="18"/>
      <c r="BD78" s="18"/>
      <c r="BE78" s="18"/>
      <c r="BF78" s="18"/>
      <c r="BG78" s="18"/>
      <c r="BH78" s="18"/>
      <c r="BI78" s="18"/>
      <c r="BJ78" s="19"/>
      <c r="BK78" s="2"/>
      <c r="BL78" s="70"/>
      <c r="BM78" s="71"/>
      <c r="BN78" s="71"/>
      <c r="BO78" s="71"/>
      <c r="BP78" s="71"/>
      <c r="BQ78" s="71"/>
      <c r="BR78" s="71"/>
      <c r="BS78" s="71"/>
      <c r="BT78" s="71"/>
      <c r="BU78" s="71"/>
      <c r="BV78" s="71"/>
      <c r="BW78" s="71"/>
      <c r="BX78" s="71"/>
      <c r="BY78" s="71"/>
      <c r="BZ78" s="72"/>
    </row>
    <row r="79" spans="1:78" ht="13.5" customHeight="1" x14ac:dyDescent="0.15">
      <c r="A79" s="2"/>
      <c r="B79" s="17"/>
      <c r="C79" s="69" t="s">
        <v>38</v>
      </c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20"/>
      <c r="V79" s="20"/>
      <c r="W79" s="69" t="s">
        <v>39</v>
      </c>
      <c r="X79" s="69"/>
      <c r="Y79" s="69"/>
      <c r="Z79" s="69"/>
      <c r="AA79" s="69"/>
      <c r="AB79" s="69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20"/>
      <c r="AP79" s="20"/>
      <c r="AQ79" s="69" t="s">
        <v>40</v>
      </c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69"/>
      <c r="BD79" s="69"/>
      <c r="BE79" s="69"/>
      <c r="BF79" s="69"/>
      <c r="BG79" s="69"/>
      <c r="BH79" s="69"/>
      <c r="BI79" s="18"/>
      <c r="BJ79" s="19"/>
      <c r="BK79" s="2"/>
      <c r="BL79" s="70"/>
      <c r="BM79" s="71"/>
      <c r="BN79" s="71"/>
      <c r="BO79" s="71"/>
      <c r="BP79" s="71"/>
      <c r="BQ79" s="71"/>
      <c r="BR79" s="71"/>
      <c r="BS79" s="71"/>
      <c r="BT79" s="71"/>
      <c r="BU79" s="71"/>
      <c r="BV79" s="71"/>
      <c r="BW79" s="71"/>
      <c r="BX79" s="71"/>
      <c r="BY79" s="71"/>
      <c r="BZ79" s="72"/>
    </row>
    <row r="80" spans="1:78" ht="13.5" customHeight="1" x14ac:dyDescent="0.15">
      <c r="A80" s="2"/>
      <c r="B80" s="17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20"/>
      <c r="V80" s="20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20"/>
      <c r="AP80" s="20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18"/>
      <c r="BJ80" s="19"/>
      <c r="BK80" s="2"/>
      <c r="BL80" s="70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2"/>
    </row>
    <row r="81" spans="1:78" ht="13.5" customHeight="1" x14ac:dyDescent="0.15">
      <c r="A81" s="2"/>
      <c r="B81" s="17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18"/>
      <c r="V81" s="18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18"/>
      <c r="AP81" s="18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18"/>
      <c r="BJ81" s="19"/>
      <c r="BK81" s="2"/>
      <c r="BL81" s="70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2"/>
    </row>
    <row r="82" spans="1:78" ht="13.5" customHeight="1" x14ac:dyDescent="0.15">
      <c r="A82" s="2"/>
      <c r="B82" s="22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4"/>
      <c r="BK82" s="2"/>
      <c r="BL82" s="73"/>
      <c r="BM82" s="74"/>
      <c r="BN82" s="74"/>
      <c r="BO82" s="74"/>
      <c r="BP82" s="74"/>
      <c r="BQ82" s="74"/>
      <c r="BR82" s="74"/>
      <c r="BS82" s="74"/>
      <c r="BT82" s="74"/>
      <c r="BU82" s="74"/>
      <c r="BV82" s="74"/>
      <c r="BW82" s="74"/>
      <c r="BX82" s="74"/>
      <c r="BY82" s="74"/>
      <c r="BZ82" s="75"/>
    </row>
    <row r="83" spans="1:78" x14ac:dyDescent="0.15">
      <c r="C83" s="2" t="s">
        <v>41</v>
      </c>
    </row>
    <row r="84" spans="1:78" x14ac:dyDescent="0.15">
      <c r="C84" s="2" t="s">
        <v>42</v>
      </c>
    </row>
    <row r="85" spans="1:78" hidden="1" x14ac:dyDescent="0.15">
      <c r="B85" s="26" t="s">
        <v>43</v>
      </c>
      <c r="C85" s="26"/>
      <c r="D85" s="26"/>
      <c r="E85" s="26" t="s">
        <v>44</v>
      </c>
      <c r="F85" s="26" t="s">
        <v>45</v>
      </c>
      <c r="G85" s="26" t="s">
        <v>46</v>
      </c>
      <c r="H85" s="26" t="s">
        <v>47</v>
      </c>
      <c r="I85" s="26" t="s">
        <v>48</v>
      </c>
      <c r="J85" s="26" t="s">
        <v>49</v>
      </c>
      <c r="K85" s="26" t="s">
        <v>50</v>
      </c>
      <c r="L85" s="26" t="s">
        <v>51</v>
      </c>
      <c r="M85" s="26" t="s">
        <v>52</v>
      </c>
      <c r="N85" s="26" t="s">
        <v>53</v>
      </c>
      <c r="O85" s="26" t="s">
        <v>54</v>
      </c>
    </row>
    <row r="86" spans="1:78" hidden="1" x14ac:dyDescent="0.15">
      <c r="B86" s="26"/>
      <c r="C86" s="26"/>
      <c r="D86" s="26"/>
      <c r="E86" s="26" t="str">
        <f>データ!AI6</f>
        <v/>
      </c>
      <c r="F86" s="26" t="s">
        <v>55</v>
      </c>
      <c r="G86" s="26" t="s">
        <v>55</v>
      </c>
      <c r="H86" s="26" t="str">
        <f>データ!BP6</f>
        <v>【559.52】</v>
      </c>
      <c r="I86" s="26" t="str">
        <f>データ!CA6</f>
        <v>【52.20】</v>
      </c>
      <c r="J86" s="26" t="str">
        <f>データ!CL6</f>
        <v>【295.20】</v>
      </c>
      <c r="K86" s="26" t="str">
        <f>データ!CW6</f>
        <v>【122.90】</v>
      </c>
      <c r="L86" s="26" t="str">
        <f>データ!DH6</f>
        <v>【81.31】</v>
      </c>
      <c r="M86" s="26" t="s">
        <v>56</v>
      </c>
      <c r="N86" s="26" t="s">
        <v>56</v>
      </c>
      <c r="O86" s="26" t="str">
        <f>データ!EO6</f>
        <v>【-】</v>
      </c>
    </row>
  </sheetData>
  <sheetProtection password="B319" sheet="1" objects="1" scenarios="1" formatCells="0" formatColumns="0" formatRows="0"/>
  <mergeCells count="57">
    <mergeCell ref="BL64:BZ65"/>
    <mergeCell ref="BL66:BZ82"/>
    <mergeCell ref="C79:T80"/>
    <mergeCell ref="W79:AN80"/>
    <mergeCell ref="AQ79:BH80"/>
    <mergeCell ref="BL45:BZ46"/>
    <mergeCell ref="BL47:BZ63"/>
    <mergeCell ref="C56:P57"/>
    <mergeCell ref="R56:AE57"/>
    <mergeCell ref="AG56:AT57"/>
    <mergeCell ref="AV56:BI57"/>
    <mergeCell ref="B60:BJ61"/>
    <mergeCell ref="BL11:BZ13"/>
    <mergeCell ref="B14:BJ15"/>
    <mergeCell ref="BL14:BZ15"/>
    <mergeCell ref="BL16:BZ44"/>
    <mergeCell ref="C34:P35"/>
    <mergeCell ref="R34:AE35"/>
    <mergeCell ref="AG34:AT35"/>
    <mergeCell ref="AV34:BI35"/>
    <mergeCell ref="BB9:BI9"/>
    <mergeCell ref="BL9:BM9"/>
    <mergeCell ref="B10:H10"/>
    <mergeCell ref="I10:O10"/>
    <mergeCell ref="P10:V10"/>
    <mergeCell ref="W10:AC10"/>
    <mergeCell ref="AD10:AJ10"/>
    <mergeCell ref="AL10:AS10"/>
    <mergeCell ref="AT10:BA10"/>
    <mergeCell ref="BB10:BI10"/>
    <mergeCell ref="BL10:BM10"/>
    <mergeCell ref="AT8:BA8"/>
    <mergeCell ref="BB8:BI8"/>
    <mergeCell ref="BL8:BM8"/>
    <mergeCell ref="B9:H9"/>
    <mergeCell ref="I9:O9"/>
    <mergeCell ref="P9:V9"/>
    <mergeCell ref="W9:AC9"/>
    <mergeCell ref="AD9:AJ9"/>
    <mergeCell ref="AL9:AS9"/>
    <mergeCell ref="AT9:BA9"/>
    <mergeCell ref="B8:H8"/>
    <mergeCell ref="I8:O8"/>
    <mergeCell ref="P8:V8"/>
    <mergeCell ref="W8:AC8"/>
    <mergeCell ref="AD8:AJ8"/>
    <mergeCell ref="AL8:AS8"/>
    <mergeCell ref="B2:BZ4"/>
    <mergeCell ref="B6:AC6"/>
    <mergeCell ref="B7:H7"/>
    <mergeCell ref="I7:O7"/>
    <mergeCell ref="P7:V7"/>
    <mergeCell ref="W7:AC7"/>
    <mergeCell ref="AD7:AJ7"/>
    <mergeCell ref="AL7:AS7"/>
    <mergeCell ref="AT7:BA7"/>
    <mergeCell ref="BB7:BI7"/>
  </mergeCells>
  <phoneticPr fontId="4"/>
  <printOptions horizontalCentered="1" verticalCentered="1"/>
  <pageMargins left="0.19685039370078741" right="0.19685039370078741" top="0.19685039370078741" bottom="0.19685039370078741" header="0.19685039370078741" footer="0.1968503937007874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EO10"/>
  <sheetViews>
    <sheetView showGridLines="0" workbookViewId="0"/>
  </sheetViews>
  <sheetFormatPr defaultRowHeight="13.5" x14ac:dyDescent="0.15"/>
  <cols>
    <col min="1" max="1" width="9" style="3"/>
    <col min="2" max="144" width="11.875" style="3" customWidth="1"/>
    <col min="145" max="16384" width="9" style="3"/>
  </cols>
  <sheetData>
    <row r="1" spans="1:145" x14ac:dyDescent="0.15">
      <c r="A1" s="3" t="s">
        <v>57</v>
      </c>
      <c r="Y1" s="27">
        <v>1</v>
      </c>
      <c r="Z1" s="27">
        <v>1</v>
      </c>
      <c r="AA1" s="27">
        <v>1</v>
      </c>
      <c r="AB1" s="27">
        <v>1</v>
      </c>
      <c r="AC1" s="27">
        <v>1</v>
      </c>
      <c r="AD1" s="27">
        <v>1</v>
      </c>
      <c r="AE1" s="27">
        <v>1</v>
      </c>
      <c r="AF1" s="27">
        <v>1</v>
      </c>
      <c r="AG1" s="27">
        <v>1</v>
      </c>
      <c r="AH1" s="27">
        <v>1</v>
      </c>
      <c r="AI1" s="27"/>
      <c r="AJ1" s="27">
        <v>1</v>
      </c>
      <c r="AK1" s="27">
        <v>1</v>
      </c>
      <c r="AL1" s="27">
        <v>1</v>
      </c>
      <c r="AM1" s="27">
        <v>1</v>
      </c>
      <c r="AN1" s="27">
        <v>1</v>
      </c>
      <c r="AO1" s="27">
        <v>1</v>
      </c>
      <c r="AP1" s="27">
        <v>1</v>
      </c>
      <c r="AQ1" s="27">
        <v>1</v>
      </c>
      <c r="AR1" s="27">
        <v>1</v>
      </c>
      <c r="AS1" s="27">
        <v>1</v>
      </c>
      <c r="AT1" s="27"/>
      <c r="AU1" s="27">
        <v>1</v>
      </c>
      <c r="AV1" s="27">
        <v>1</v>
      </c>
      <c r="AW1" s="27">
        <v>1</v>
      </c>
      <c r="AX1" s="27">
        <v>1</v>
      </c>
      <c r="AY1" s="27">
        <v>1</v>
      </c>
      <c r="AZ1" s="27">
        <v>1</v>
      </c>
      <c r="BA1" s="27">
        <v>1</v>
      </c>
      <c r="BB1" s="27">
        <v>1</v>
      </c>
      <c r="BC1" s="27">
        <v>1</v>
      </c>
      <c r="BD1" s="27">
        <v>1</v>
      </c>
      <c r="BE1" s="27"/>
      <c r="BF1" s="27">
        <v>1</v>
      </c>
      <c r="BG1" s="27">
        <v>1</v>
      </c>
      <c r="BH1" s="27">
        <v>1</v>
      </c>
      <c r="BI1" s="27">
        <v>1</v>
      </c>
      <c r="BJ1" s="27">
        <v>1</v>
      </c>
      <c r="BK1" s="27">
        <v>1</v>
      </c>
      <c r="BL1" s="27">
        <v>1</v>
      </c>
      <c r="BM1" s="27">
        <v>1</v>
      </c>
      <c r="BN1" s="27">
        <v>1</v>
      </c>
      <c r="BO1" s="27">
        <v>1</v>
      </c>
      <c r="BP1" s="27"/>
      <c r="BQ1" s="27">
        <v>1</v>
      </c>
      <c r="BR1" s="27">
        <v>1</v>
      </c>
      <c r="BS1" s="27">
        <v>1</v>
      </c>
      <c r="BT1" s="27">
        <v>1</v>
      </c>
      <c r="BU1" s="27">
        <v>1</v>
      </c>
      <c r="BV1" s="27">
        <v>1</v>
      </c>
      <c r="BW1" s="27">
        <v>1</v>
      </c>
      <c r="BX1" s="27">
        <v>1</v>
      </c>
      <c r="BY1" s="27">
        <v>1</v>
      </c>
      <c r="BZ1" s="27">
        <v>1</v>
      </c>
      <c r="CA1" s="27"/>
      <c r="CB1" s="27">
        <v>1</v>
      </c>
      <c r="CC1" s="27">
        <v>1</v>
      </c>
      <c r="CD1" s="27">
        <v>1</v>
      </c>
      <c r="CE1" s="27">
        <v>1</v>
      </c>
      <c r="CF1" s="27">
        <v>1</v>
      </c>
      <c r="CG1" s="27">
        <v>1</v>
      </c>
      <c r="CH1" s="27">
        <v>1</v>
      </c>
      <c r="CI1" s="27">
        <v>1</v>
      </c>
      <c r="CJ1" s="27">
        <v>1</v>
      </c>
      <c r="CK1" s="27">
        <v>1</v>
      </c>
      <c r="CL1" s="27"/>
      <c r="CM1" s="27">
        <v>1</v>
      </c>
      <c r="CN1" s="27">
        <v>1</v>
      </c>
      <c r="CO1" s="27">
        <v>1</v>
      </c>
      <c r="CP1" s="27">
        <v>1</v>
      </c>
      <c r="CQ1" s="27">
        <v>1</v>
      </c>
      <c r="CR1" s="27">
        <v>1</v>
      </c>
      <c r="CS1" s="27">
        <v>1</v>
      </c>
      <c r="CT1" s="27">
        <v>1</v>
      </c>
      <c r="CU1" s="27">
        <v>1</v>
      </c>
      <c r="CV1" s="27">
        <v>1</v>
      </c>
      <c r="CW1" s="27"/>
      <c r="CX1" s="27">
        <v>1</v>
      </c>
      <c r="CY1" s="27">
        <v>1</v>
      </c>
      <c r="CZ1" s="27">
        <v>1</v>
      </c>
      <c r="DA1" s="27">
        <v>1</v>
      </c>
      <c r="DB1" s="27">
        <v>1</v>
      </c>
      <c r="DC1" s="27">
        <v>1</v>
      </c>
      <c r="DD1" s="27">
        <v>1</v>
      </c>
      <c r="DE1" s="27">
        <v>1</v>
      </c>
      <c r="DF1" s="27">
        <v>1</v>
      </c>
      <c r="DG1" s="27">
        <v>1</v>
      </c>
      <c r="DH1" s="27"/>
      <c r="DI1" s="27">
        <v>1</v>
      </c>
      <c r="DJ1" s="27">
        <v>1</v>
      </c>
      <c r="DK1" s="27">
        <v>1</v>
      </c>
      <c r="DL1" s="27">
        <v>1</v>
      </c>
      <c r="DM1" s="27">
        <v>1</v>
      </c>
      <c r="DN1" s="27">
        <v>1</v>
      </c>
      <c r="DO1" s="27">
        <v>1</v>
      </c>
      <c r="DP1" s="27">
        <v>1</v>
      </c>
      <c r="DQ1" s="27">
        <v>1</v>
      </c>
      <c r="DR1" s="27">
        <v>1</v>
      </c>
      <c r="DS1" s="27"/>
      <c r="DT1" s="27">
        <v>1</v>
      </c>
      <c r="DU1" s="27">
        <v>1</v>
      </c>
      <c r="DV1" s="27">
        <v>1</v>
      </c>
      <c r="DW1" s="27">
        <v>1</v>
      </c>
      <c r="DX1" s="27">
        <v>1</v>
      </c>
      <c r="DY1" s="27">
        <v>1</v>
      </c>
      <c r="DZ1" s="27">
        <v>1</v>
      </c>
      <c r="EA1" s="27">
        <v>1</v>
      </c>
      <c r="EB1" s="27">
        <v>1</v>
      </c>
      <c r="EC1" s="27">
        <v>1</v>
      </c>
      <c r="ED1" s="27"/>
      <c r="EE1" s="27">
        <v>1</v>
      </c>
      <c r="EF1" s="27">
        <v>1</v>
      </c>
      <c r="EG1" s="27">
        <v>1</v>
      </c>
      <c r="EH1" s="27">
        <v>1</v>
      </c>
      <c r="EI1" s="27">
        <v>1</v>
      </c>
      <c r="EJ1" s="27">
        <v>1</v>
      </c>
      <c r="EK1" s="27">
        <v>1</v>
      </c>
      <c r="EL1" s="27">
        <v>1</v>
      </c>
      <c r="EM1" s="27">
        <v>1</v>
      </c>
      <c r="EN1" s="27">
        <v>1</v>
      </c>
      <c r="EO1" s="27"/>
    </row>
    <row r="2" spans="1:145" x14ac:dyDescent="0.15">
      <c r="A2" s="28" t="s">
        <v>58</v>
      </c>
      <c r="B2" s="28">
        <f>COLUMN()-1</f>
        <v>1</v>
      </c>
      <c r="C2" s="28">
        <f t="shared" ref="C2:BS2" si="0">COLUMN()-1</f>
        <v>2</v>
      </c>
      <c r="D2" s="28">
        <f t="shared" si="0"/>
        <v>3</v>
      </c>
      <c r="E2" s="28">
        <f t="shared" si="0"/>
        <v>4</v>
      </c>
      <c r="F2" s="28">
        <f t="shared" si="0"/>
        <v>5</v>
      </c>
      <c r="G2" s="28">
        <f t="shared" si="0"/>
        <v>6</v>
      </c>
      <c r="H2" s="28">
        <f t="shared" si="0"/>
        <v>7</v>
      </c>
      <c r="I2" s="28">
        <f t="shared" si="0"/>
        <v>8</v>
      </c>
      <c r="J2" s="28">
        <f t="shared" si="0"/>
        <v>9</v>
      </c>
      <c r="K2" s="28">
        <f t="shared" si="0"/>
        <v>10</v>
      </c>
      <c r="L2" s="28">
        <f t="shared" si="0"/>
        <v>11</v>
      </c>
      <c r="M2" s="28">
        <f t="shared" si="0"/>
        <v>12</v>
      </c>
      <c r="N2" s="28">
        <f t="shared" si="0"/>
        <v>13</v>
      </c>
      <c r="O2" s="28">
        <f t="shared" si="0"/>
        <v>14</v>
      </c>
      <c r="P2" s="28">
        <f t="shared" si="0"/>
        <v>15</v>
      </c>
      <c r="Q2" s="28">
        <f t="shared" si="0"/>
        <v>16</v>
      </c>
      <c r="R2" s="28">
        <f t="shared" si="0"/>
        <v>17</v>
      </c>
      <c r="S2" s="28">
        <f t="shared" si="0"/>
        <v>18</v>
      </c>
      <c r="T2" s="28">
        <f t="shared" si="0"/>
        <v>19</v>
      </c>
      <c r="U2" s="28">
        <f t="shared" si="0"/>
        <v>20</v>
      </c>
      <c r="V2" s="28">
        <f t="shared" si="0"/>
        <v>21</v>
      </c>
      <c r="W2" s="28">
        <f t="shared" si="0"/>
        <v>22</v>
      </c>
      <c r="X2" s="28">
        <f t="shared" si="0"/>
        <v>23</v>
      </c>
      <c r="Y2" s="28">
        <f t="shared" si="0"/>
        <v>24</v>
      </c>
      <c r="Z2" s="28">
        <f t="shared" si="0"/>
        <v>25</v>
      </c>
      <c r="AA2" s="28">
        <f t="shared" si="0"/>
        <v>26</v>
      </c>
      <c r="AB2" s="28">
        <f t="shared" si="0"/>
        <v>27</v>
      </c>
      <c r="AC2" s="28">
        <f t="shared" si="0"/>
        <v>28</v>
      </c>
      <c r="AD2" s="28">
        <f t="shared" si="0"/>
        <v>29</v>
      </c>
      <c r="AE2" s="28">
        <f t="shared" si="0"/>
        <v>30</v>
      </c>
      <c r="AF2" s="28">
        <f t="shared" si="0"/>
        <v>31</v>
      </c>
      <c r="AG2" s="28">
        <f t="shared" si="0"/>
        <v>32</v>
      </c>
      <c r="AH2" s="28">
        <f t="shared" si="0"/>
        <v>33</v>
      </c>
      <c r="AI2" s="28">
        <f t="shared" si="0"/>
        <v>34</v>
      </c>
      <c r="AJ2" s="28">
        <f t="shared" si="0"/>
        <v>35</v>
      </c>
      <c r="AK2" s="28">
        <f t="shared" si="0"/>
        <v>36</v>
      </c>
      <c r="AL2" s="28">
        <f t="shared" si="0"/>
        <v>37</v>
      </c>
      <c r="AM2" s="28">
        <f t="shared" si="0"/>
        <v>38</v>
      </c>
      <c r="AN2" s="28">
        <f t="shared" si="0"/>
        <v>39</v>
      </c>
      <c r="AO2" s="28">
        <f t="shared" si="0"/>
        <v>40</v>
      </c>
      <c r="AP2" s="28">
        <f t="shared" si="0"/>
        <v>41</v>
      </c>
      <c r="AQ2" s="28">
        <f t="shared" si="0"/>
        <v>42</v>
      </c>
      <c r="AR2" s="28">
        <f t="shared" si="0"/>
        <v>43</v>
      </c>
      <c r="AS2" s="28">
        <f t="shared" si="0"/>
        <v>44</v>
      </c>
      <c r="AT2" s="28">
        <f t="shared" si="0"/>
        <v>45</v>
      </c>
      <c r="AU2" s="28">
        <f t="shared" si="0"/>
        <v>46</v>
      </c>
      <c r="AV2" s="28">
        <f t="shared" si="0"/>
        <v>47</v>
      </c>
      <c r="AW2" s="28">
        <f t="shared" si="0"/>
        <v>48</v>
      </c>
      <c r="AX2" s="28">
        <f t="shared" si="0"/>
        <v>49</v>
      </c>
      <c r="AY2" s="28">
        <f t="shared" si="0"/>
        <v>50</v>
      </c>
      <c r="AZ2" s="28">
        <f t="shared" si="0"/>
        <v>51</v>
      </c>
      <c r="BA2" s="28">
        <f t="shared" si="0"/>
        <v>52</v>
      </c>
      <c r="BB2" s="28">
        <f t="shared" si="0"/>
        <v>53</v>
      </c>
      <c r="BC2" s="28">
        <f t="shared" si="0"/>
        <v>54</v>
      </c>
      <c r="BD2" s="28">
        <f t="shared" si="0"/>
        <v>55</v>
      </c>
      <c r="BE2" s="28">
        <f t="shared" si="0"/>
        <v>56</v>
      </c>
      <c r="BF2" s="28">
        <f t="shared" si="0"/>
        <v>57</v>
      </c>
      <c r="BG2" s="28">
        <f t="shared" si="0"/>
        <v>58</v>
      </c>
      <c r="BH2" s="28">
        <f t="shared" si="0"/>
        <v>59</v>
      </c>
      <c r="BI2" s="28">
        <f t="shared" si="0"/>
        <v>60</v>
      </c>
      <c r="BJ2" s="28">
        <f t="shared" si="0"/>
        <v>61</v>
      </c>
      <c r="BK2" s="28">
        <f t="shared" si="0"/>
        <v>62</v>
      </c>
      <c r="BL2" s="28">
        <f t="shared" si="0"/>
        <v>63</v>
      </c>
      <c r="BM2" s="28">
        <f t="shared" si="0"/>
        <v>64</v>
      </c>
      <c r="BN2" s="28">
        <f t="shared" si="0"/>
        <v>65</v>
      </c>
      <c r="BO2" s="28">
        <f t="shared" si="0"/>
        <v>66</v>
      </c>
      <c r="BP2" s="28">
        <f t="shared" si="0"/>
        <v>67</v>
      </c>
      <c r="BQ2" s="28">
        <f t="shared" si="0"/>
        <v>68</v>
      </c>
      <c r="BR2" s="28">
        <f t="shared" si="0"/>
        <v>69</v>
      </c>
      <c r="BS2" s="28">
        <f t="shared" si="0"/>
        <v>70</v>
      </c>
      <c r="BT2" s="28">
        <f t="shared" ref="BT2:EE2" si="1">COLUMN()-1</f>
        <v>71</v>
      </c>
      <c r="BU2" s="28">
        <f t="shared" si="1"/>
        <v>72</v>
      </c>
      <c r="BV2" s="28">
        <f t="shared" si="1"/>
        <v>73</v>
      </c>
      <c r="BW2" s="28">
        <f t="shared" si="1"/>
        <v>74</v>
      </c>
      <c r="BX2" s="28">
        <f t="shared" si="1"/>
        <v>75</v>
      </c>
      <c r="BY2" s="28">
        <f t="shared" si="1"/>
        <v>76</v>
      </c>
      <c r="BZ2" s="28">
        <f t="shared" si="1"/>
        <v>77</v>
      </c>
      <c r="CA2" s="28">
        <f t="shared" si="1"/>
        <v>78</v>
      </c>
      <c r="CB2" s="28">
        <f t="shared" si="1"/>
        <v>79</v>
      </c>
      <c r="CC2" s="28">
        <f t="shared" si="1"/>
        <v>80</v>
      </c>
      <c r="CD2" s="28">
        <f t="shared" si="1"/>
        <v>81</v>
      </c>
      <c r="CE2" s="28">
        <f t="shared" si="1"/>
        <v>82</v>
      </c>
      <c r="CF2" s="28">
        <f t="shared" si="1"/>
        <v>83</v>
      </c>
      <c r="CG2" s="28">
        <f t="shared" si="1"/>
        <v>84</v>
      </c>
      <c r="CH2" s="28">
        <f t="shared" si="1"/>
        <v>85</v>
      </c>
      <c r="CI2" s="28">
        <f t="shared" si="1"/>
        <v>86</v>
      </c>
      <c r="CJ2" s="28">
        <f t="shared" si="1"/>
        <v>87</v>
      </c>
      <c r="CK2" s="28">
        <f t="shared" si="1"/>
        <v>88</v>
      </c>
      <c r="CL2" s="28">
        <f t="shared" si="1"/>
        <v>89</v>
      </c>
      <c r="CM2" s="28">
        <f t="shared" si="1"/>
        <v>90</v>
      </c>
      <c r="CN2" s="28">
        <f t="shared" si="1"/>
        <v>91</v>
      </c>
      <c r="CO2" s="28">
        <f t="shared" si="1"/>
        <v>92</v>
      </c>
      <c r="CP2" s="28">
        <f t="shared" si="1"/>
        <v>93</v>
      </c>
      <c r="CQ2" s="28">
        <f t="shared" si="1"/>
        <v>94</v>
      </c>
      <c r="CR2" s="28">
        <f t="shared" si="1"/>
        <v>95</v>
      </c>
      <c r="CS2" s="28">
        <f t="shared" si="1"/>
        <v>96</v>
      </c>
      <c r="CT2" s="28">
        <f t="shared" si="1"/>
        <v>97</v>
      </c>
      <c r="CU2" s="28">
        <f t="shared" si="1"/>
        <v>98</v>
      </c>
      <c r="CV2" s="28">
        <f t="shared" si="1"/>
        <v>99</v>
      </c>
      <c r="CW2" s="28">
        <f t="shared" si="1"/>
        <v>100</v>
      </c>
      <c r="CX2" s="28">
        <f t="shared" si="1"/>
        <v>101</v>
      </c>
      <c r="CY2" s="28">
        <f t="shared" si="1"/>
        <v>102</v>
      </c>
      <c r="CZ2" s="28">
        <f t="shared" si="1"/>
        <v>103</v>
      </c>
      <c r="DA2" s="28">
        <f t="shared" si="1"/>
        <v>104</v>
      </c>
      <c r="DB2" s="28">
        <f t="shared" si="1"/>
        <v>105</v>
      </c>
      <c r="DC2" s="28">
        <f t="shared" si="1"/>
        <v>106</v>
      </c>
      <c r="DD2" s="28">
        <f t="shared" si="1"/>
        <v>107</v>
      </c>
      <c r="DE2" s="28">
        <f t="shared" si="1"/>
        <v>108</v>
      </c>
      <c r="DF2" s="28">
        <f t="shared" si="1"/>
        <v>109</v>
      </c>
      <c r="DG2" s="28">
        <f t="shared" si="1"/>
        <v>110</v>
      </c>
      <c r="DH2" s="28">
        <f t="shared" si="1"/>
        <v>111</v>
      </c>
      <c r="DI2" s="28">
        <f t="shared" si="1"/>
        <v>112</v>
      </c>
      <c r="DJ2" s="28">
        <f t="shared" si="1"/>
        <v>113</v>
      </c>
      <c r="DK2" s="28">
        <f t="shared" si="1"/>
        <v>114</v>
      </c>
      <c r="DL2" s="28">
        <f t="shared" si="1"/>
        <v>115</v>
      </c>
      <c r="DM2" s="28">
        <f t="shared" si="1"/>
        <v>116</v>
      </c>
      <c r="DN2" s="28">
        <f t="shared" si="1"/>
        <v>117</v>
      </c>
      <c r="DO2" s="28">
        <f t="shared" si="1"/>
        <v>118</v>
      </c>
      <c r="DP2" s="28">
        <f t="shared" si="1"/>
        <v>119</v>
      </c>
      <c r="DQ2" s="28">
        <f t="shared" si="1"/>
        <v>120</v>
      </c>
      <c r="DR2" s="28">
        <f t="shared" si="1"/>
        <v>121</v>
      </c>
      <c r="DS2" s="28">
        <f t="shared" si="1"/>
        <v>122</v>
      </c>
      <c r="DT2" s="28">
        <f t="shared" si="1"/>
        <v>123</v>
      </c>
      <c r="DU2" s="28">
        <f t="shared" si="1"/>
        <v>124</v>
      </c>
      <c r="DV2" s="28">
        <f t="shared" si="1"/>
        <v>125</v>
      </c>
      <c r="DW2" s="28">
        <f t="shared" si="1"/>
        <v>126</v>
      </c>
      <c r="DX2" s="28">
        <f t="shared" si="1"/>
        <v>127</v>
      </c>
      <c r="DY2" s="28">
        <f t="shared" si="1"/>
        <v>128</v>
      </c>
      <c r="DZ2" s="28">
        <f t="shared" si="1"/>
        <v>129</v>
      </c>
      <c r="EA2" s="28">
        <f t="shared" si="1"/>
        <v>130</v>
      </c>
      <c r="EB2" s="28">
        <f t="shared" si="1"/>
        <v>131</v>
      </c>
      <c r="EC2" s="28">
        <f t="shared" si="1"/>
        <v>132</v>
      </c>
      <c r="ED2" s="28">
        <f t="shared" si="1"/>
        <v>133</v>
      </c>
      <c r="EE2" s="28">
        <f t="shared" si="1"/>
        <v>134</v>
      </c>
      <c r="EF2" s="28">
        <f t="shared" ref="EF2:EO2" si="2">COLUMN()-1</f>
        <v>135</v>
      </c>
      <c r="EG2" s="28">
        <f t="shared" si="2"/>
        <v>136</v>
      </c>
      <c r="EH2" s="28">
        <f t="shared" si="2"/>
        <v>137</v>
      </c>
      <c r="EI2" s="28">
        <f t="shared" si="2"/>
        <v>138</v>
      </c>
      <c r="EJ2" s="28">
        <f t="shared" si="2"/>
        <v>139</v>
      </c>
      <c r="EK2" s="28">
        <f t="shared" si="2"/>
        <v>140</v>
      </c>
      <c r="EL2" s="28">
        <f t="shared" si="2"/>
        <v>141</v>
      </c>
      <c r="EM2" s="28">
        <f t="shared" si="2"/>
        <v>142</v>
      </c>
      <c r="EN2" s="28">
        <f t="shared" si="2"/>
        <v>143</v>
      </c>
      <c r="EO2" s="28">
        <f t="shared" si="2"/>
        <v>144</v>
      </c>
    </row>
    <row r="3" spans="1:145" x14ac:dyDescent="0.15">
      <c r="A3" s="28" t="s">
        <v>59</v>
      </c>
      <c r="B3" s="29" t="s">
        <v>60</v>
      </c>
      <c r="C3" s="29" t="s">
        <v>61</v>
      </c>
      <c r="D3" s="29" t="s">
        <v>62</v>
      </c>
      <c r="E3" s="29" t="s">
        <v>63</v>
      </c>
      <c r="F3" s="29" t="s">
        <v>64</v>
      </c>
      <c r="G3" s="29" t="s">
        <v>65</v>
      </c>
      <c r="H3" s="77" t="s">
        <v>66</v>
      </c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9"/>
      <c r="Y3" s="83" t="s">
        <v>67</v>
      </c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  <c r="CJ3" s="76"/>
      <c r="CK3" s="76"/>
      <c r="CL3" s="76"/>
      <c r="CM3" s="76"/>
      <c r="CN3" s="76"/>
      <c r="CO3" s="76"/>
      <c r="CP3" s="76"/>
      <c r="CQ3" s="76"/>
      <c r="CR3" s="76"/>
      <c r="CS3" s="76"/>
      <c r="CT3" s="76"/>
      <c r="CU3" s="76"/>
      <c r="CV3" s="76"/>
      <c r="CW3" s="76"/>
      <c r="CX3" s="76"/>
      <c r="CY3" s="76"/>
      <c r="CZ3" s="76"/>
      <c r="DA3" s="76"/>
      <c r="DB3" s="76"/>
      <c r="DC3" s="76"/>
      <c r="DD3" s="76"/>
      <c r="DE3" s="76"/>
      <c r="DF3" s="76"/>
      <c r="DG3" s="76"/>
      <c r="DH3" s="76"/>
      <c r="DI3" s="76" t="s">
        <v>68</v>
      </c>
      <c r="DJ3" s="76"/>
      <c r="DK3" s="76"/>
      <c r="DL3" s="76"/>
      <c r="DM3" s="76"/>
      <c r="DN3" s="76"/>
      <c r="DO3" s="76"/>
      <c r="DP3" s="76"/>
      <c r="DQ3" s="76"/>
      <c r="DR3" s="76"/>
      <c r="DS3" s="76"/>
      <c r="DT3" s="76"/>
      <c r="DU3" s="76"/>
      <c r="DV3" s="76"/>
      <c r="DW3" s="76"/>
      <c r="DX3" s="76"/>
      <c r="DY3" s="76"/>
      <c r="DZ3" s="76"/>
      <c r="EA3" s="76"/>
      <c r="EB3" s="76"/>
      <c r="EC3" s="76"/>
      <c r="ED3" s="76"/>
      <c r="EE3" s="76"/>
      <c r="EF3" s="76"/>
      <c r="EG3" s="76"/>
      <c r="EH3" s="76"/>
      <c r="EI3" s="76"/>
      <c r="EJ3" s="76"/>
      <c r="EK3" s="76"/>
      <c r="EL3" s="76"/>
      <c r="EM3" s="76"/>
      <c r="EN3" s="76"/>
      <c r="EO3" s="76"/>
    </row>
    <row r="4" spans="1:145" x14ac:dyDescent="0.15">
      <c r="A4" s="28" t="s">
        <v>69</v>
      </c>
      <c r="B4" s="30"/>
      <c r="C4" s="30"/>
      <c r="D4" s="30"/>
      <c r="E4" s="30"/>
      <c r="F4" s="30"/>
      <c r="G4" s="30"/>
      <c r="H4" s="80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2"/>
      <c r="Y4" s="76" t="s">
        <v>70</v>
      </c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 t="s">
        <v>71</v>
      </c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 t="s">
        <v>72</v>
      </c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 t="s">
        <v>73</v>
      </c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 t="s">
        <v>74</v>
      </c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 t="s">
        <v>75</v>
      </c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 t="s">
        <v>76</v>
      </c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 t="s">
        <v>77</v>
      </c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 t="s">
        <v>78</v>
      </c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 t="s">
        <v>79</v>
      </c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 t="s">
        <v>80</v>
      </c>
      <c r="EF4" s="76"/>
      <c r="EG4" s="76"/>
      <c r="EH4" s="76"/>
      <c r="EI4" s="76"/>
      <c r="EJ4" s="76"/>
      <c r="EK4" s="76"/>
      <c r="EL4" s="76"/>
      <c r="EM4" s="76"/>
      <c r="EN4" s="76"/>
      <c r="EO4" s="76"/>
    </row>
    <row r="5" spans="1:145" x14ac:dyDescent="0.15">
      <c r="A5" s="28" t="s">
        <v>81</v>
      </c>
      <c r="B5" s="31"/>
      <c r="C5" s="31"/>
      <c r="D5" s="31"/>
      <c r="E5" s="31"/>
      <c r="F5" s="31"/>
      <c r="G5" s="31"/>
      <c r="H5" s="32" t="s">
        <v>82</v>
      </c>
      <c r="I5" s="32" t="s">
        <v>83</v>
      </c>
      <c r="J5" s="32" t="s">
        <v>84</v>
      </c>
      <c r="K5" s="32" t="s">
        <v>85</v>
      </c>
      <c r="L5" s="32" t="s">
        <v>86</v>
      </c>
      <c r="M5" s="32" t="s">
        <v>5</v>
      </c>
      <c r="N5" s="32" t="s">
        <v>87</v>
      </c>
      <c r="O5" s="32" t="s">
        <v>88</v>
      </c>
      <c r="P5" s="32" t="s">
        <v>89</v>
      </c>
      <c r="Q5" s="32" t="s">
        <v>90</v>
      </c>
      <c r="R5" s="32" t="s">
        <v>91</v>
      </c>
      <c r="S5" s="32" t="s">
        <v>92</v>
      </c>
      <c r="T5" s="32" t="s">
        <v>93</v>
      </c>
      <c r="U5" s="32" t="s">
        <v>94</v>
      </c>
      <c r="V5" s="32" t="s">
        <v>95</v>
      </c>
      <c r="W5" s="32" t="s">
        <v>96</v>
      </c>
      <c r="X5" s="32" t="s">
        <v>97</v>
      </c>
      <c r="Y5" s="32" t="s">
        <v>98</v>
      </c>
      <c r="Z5" s="32" t="s">
        <v>99</v>
      </c>
      <c r="AA5" s="32" t="s">
        <v>100</v>
      </c>
      <c r="AB5" s="32" t="s">
        <v>101</v>
      </c>
      <c r="AC5" s="32" t="s">
        <v>102</v>
      </c>
      <c r="AD5" s="32" t="s">
        <v>103</v>
      </c>
      <c r="AE5" s="32" t="s">
        <v>104</v>
      </c>
      <c r="AF5" s="32" t="s">
        <v>105</v>
      </c>
      <c r="AG5" s="32" t="s">
        <v>106</v>
      </c>
      <c r="AH5" s="32" t="s">
        <v>107</v>
      </c>
      <c r="AI5" s="32" t="s">
        <v>43</v>
      </c>
      <c r="AJ5" s="32" t="s">
        <v>98</v>
      </c>
      <c r="AK5" s="32" t="s">
        <v>99</v>
      </c>
      <c r="AL5" s="32" t="s">
        <v>100</v>
      </c>
      <c r="AM5" s="32" t="s">
        <v>101</v>
      </c>
      <c r="AN5" s="32" t="s">
        <v>102</v>
      </c>
      <c r="AO5" s="32" t="s">
        <v>103</v>
      </c>
      <c r="AP5" s="32" t="s">
        <v>104</v>
      </c>
      <c r="AQ5" s="32" t="s">
        <v>105</v>
      </c>
      <c r="AR5" s="32" t="s">
        <v>106</v>
      </c>
      <c r="AS5" s="32" t="s">
        <v>107</v>
      </c>
      <c r="AT5" s="32" t="s">
        <v>108</v>
      </c>
      <c r="AU5" s="32" t="s">
        <v>98</v>
      </c>
      <c r="AV5" s="32" t="s">
        <v>99</v>
      </c>
      <c r="AW5" s="32" t="s">
        <v>100</v>
      </c>
      <c r="AX5" s="32" t="s">
        <v>101</v>
      </c>
      <c r="AY5" s="32" t="s">
        <v>102</v>
      </c>
      <c r="AZ5" s="32" t="s">
        <v>103</v>
      </c>
      <c r="BA5" s="32" t="s">
        <v>104</v>
      </c>
      <c r="BB5" s="32" t="s">
        <v>105</v>
      </c>
      <c r="BC5" s="32" t="s">
        <v>106</v>
      </c>
      <c r="BD5" s="32" t="s">
        <v>107</v>
      </c>
      <c r="BE5" s="32" t="s">
        <v>108</v>
      </c>
      <c r="BF5" s="32" t="s">
        <v>98</v>
      </c>
      <c r="BG5" s="32" t="s">
        <v>99</v>
      </c>
      <c r="BH5" s="32" t="s">
        <v>100</v>
      </c>
      <c r="BI5" s="32" t="s">
        <v>101</v>
      </c>
      <c r="BJ5" s="32" t="s">
        <v>102</v>
      </c>
      <c r="BK5" s="32" t="s">
        <v>103</v>
      </c>
      <c r="BL5" s="32" t="s">
        <v>104</v>
      </c>
      <c r="BM5" s="32" t="s">
        <v>105</v>
      </c>
      <c r="BN5" s="32" t="s">
        <v>106</v>
      </c>
      <c r="BO5" s="32" t="s">
        <v>107</v>
      </c>
      <c r="BP5" s="32" t="s">
        <v>108</v>
      </c>
      <c r="BQ5" s="32" t="s">
        <v>98</v>
      </c>
      <c r="BR5" s="32" t="s">
        <v>99</v>
      </c>
      <c r="BS5" s="32" t="s">
        <v>100</v>
      </c>
      <c r="BT5" s="32" t="s">
        <v>101</v>
      </c>
      <c r="BU5" s="32" t="s">
        <v>102</v>
      </c>
      <c r="BV5" s="32" t="s">
        <v>103</v>
      </c>
      <c r="BW5" s="32" t="s">
        <v>104</v>
      </c>
      <c r="BX5" s="32" t="s">
        <v>105</v>
      </c>
      <c r="BY5" s="32" t="s">
        <v>106</v>
      </c>
      <c r="BZ5" s="32" t="s">
        <v>107</v>
      </c>
      <c r="CA5" s="32" t="s">
        <v>108</v>
      </c>
      <c r="CB5" s="32" t="s">
        <v>98</v>
      </c>
      <c r="CC5" s="32" t="s">
        <v>99</v>
      </c>
      <c r="CD5" s="32" t="s">
        <v>100</v>
      </c>
      <c r="CE5" s="32" t="s">
        <v>101</v>
      </c>
      <c r="CF5" s="32" t="s">
        <v>102</v>
      </c>
      <c r="CG5" s="32" t="s">
        <v>103</v>
      </c>
      <c r="CH5" s="32" t="s">
        <v>104</v>
      </c>
      <c r="CI5" s="32" t="s">
        <v>105</v>
      </c>
      <c r="CJ5" s="32" t="s">
        <v>106</v>
      </c>
      <c r="CK5" s="32" t="s">
        <v>107</v>
      </c>
      <c r="CL5" s="32" t="s">
        <v>108</v>
      </c>
      <c r="CM5" s="32" t="s">
        <v>98</v>
      </c>
      <c r="CN5" s="32" t="s">
        <v>99</v>
      </c>
      <c r="CO5" s="32" t="s">
        <v>100</v>
      </c>
      <c r="CP5" s="32" t="s">
        <v>101</v>
      </c>
      <c r="CQ5" s="32" t="s">
        <v>102</v>
      </c>
      <c r="CR5" s="32" t="s">
        <v>103</v>
      </c>
      <c r="CS5" s="32" t="s">
        <v>104</v>
      </c>
      <c r="CT5" s="32" t="s">
        <v>105</v>
      </c>
      <c r="CU5" s="32" t="s">
        <v>106</v>
      </c>
      <c r="CV5" s="32" t="s">
        <v>107</v>
      </c>
      <c r="CW5" s="32" t="s">
        <v>108</v>
      </c>
      <c r="CX5" s="32" t="s">
        <v>98</v>
      </c>
      <c r="CY5" s="32" t="s">
        <v>99</v>
      </c>
      <c r="CZ5" s="32" t="s">
        <v>100</v>
      </c>
      <c r="DA5" s="32" t="s">
        <v>101</v>
      </c>
      <c r="DB5" s="32" t="s">
        <v>102</v>
      </c>
      <c r="DC5" s="32" t="s">
        <v>103</v>
      </c>
      <c r="DD5" s="32" t="s">
        <v>104</v>
      </c>
      <c r="DE5" s="32" t="s">
        <v>105</v>
      </c>
      <c r="DF5" s="32" t="s">
        <v>106</v>
      </c>
      <c r="DG5" s="32" t="s">
        <v>107</v>
      </c>
      <c r="DH5" s="32" t="s">
        <v>108</v>
      </c>
      <c r="DI5" s="32" t="s">
        <v>98</v>
      </c>
      <c r="DJ5" s="32" t="s">
        <v>99</v>
      </c>
      <c r="DK5" s="32" t="s">
        <v>100</v>
      </c>
      <c r="DL5" s="32" t="s">
        <v>101</v>
      </c>
      <c r="DM5" s="32" t="s">
        <v>102</v>
      </c>
      <c r="DN5" s="32" t="s">
        <v>103</v>
      </c>
      <c r="DO5" s="32" t="s">
        <v>104</v>
      </c>
      <c r="DP5" s="32" t="s">
        <v>105</v>
      </c>
      <c r="DQ5" s="32" t="s">
        <v>106</v>
      </c>
      <c r="DR5" s="32" t="s">
        <v>107</v>
      </c>
      <c r="DS5" s="32" t="s">
        <v>108</v>
      </c>
      <c r="DT5" s="32" t="s">
        <v>98</v>
      </c>
      <c r="DU5" s="32" t="s">
        <v>99</v>
      </c>
      <c r="DV5" s="32" t="s">
        <v>100</v>
      </c>
      <c r="DW5" s="32" t="s">
        <v>101</v>
      </c>
      <c r="DX5" s="32" t="s">
        <v>102</v>
      </c>
      <c r="DY5" s="32" t="s">
        <v>103</v>
      </c>
      <c r="DZ5" s="32" t="s">
        <v>104</v>
      </c>
      <c r="EA5" s="32" t="s">
        <v>105</v>
      </c>
      <c r="EB5" s="32" t="s">
        <v>106</v>
      </c>
      <c r="EC5" s="32" t="s">
        <v>107</v>
      </c>
      <c r="ED5" s="32" t="s">
        <v>108</v>
      </c>
      <c r="EE5" s="32" t="s">
        <v>98</v>
      </c>
      <c r="EF5" s="32" t="s">
        <v>99</v>
      </c>
      <c r="EG5" s="32" t="s">
        <v>100</v>
      </c>
      <c r="EH5" s="32" t="s">
        <v>101</v>
      </c>
      <c r="EI5" s="32" t="s">
        <v>102</v>
      </c>
      <c r="EJ5" s="32" t="s">
        <v>103</v>
      </c>
      <c r="EK5" s="32" t="s">
        <v>104</v>
      </c>
      <c r="EL5" s="32" t="s">
        <v>105</v>
      </c>
      <c r="EM5" s="32" t="s">
        <v>106</v>
      </c>
      <c r="EN5" s="32" t="s">
        <v>107</v>
      </c>
      <c r="EO5" s="32" t="s">
        <v>108</v>
      </c>
    </row>
    <row r="6" spans="1:145" s="36" customFormat="1" x14ac:dyDescent="0.15">
      <c r="A6" s="28" t="s">
        <v>109</v>
      </c>
      <c r="B6" s="33">
        <f>B7</f>
        <v>2016</v>
      </c>
      <c r="C6" s="33">
        <f t="shared" ref="C6:X6" si="3">C7</f>
        <v>412091</v>
      </c>
      <c r="D6" s="33">
        <f t="shared" si="3"/>
        <v>47</v>
      </c>
      <c r="E6" s="33">
        <f t="shared" si="3"/>
        <v>18</v>
      </c>
      <c r="F6" s="33">
        <f t="shared" si="3"/>
        <v>1</v>
      </c>
      <c r="G6" s="33">
        <f t="shared" si="3"/>
        <v>0</v>
      </c>
      <c r="H6" s="33" t="str">
        <f t="shared" si="3"/>
        <v>佐賀県　嬉野市</v>
      </c>
      <c r="I6" s="33" t="str">
        <f t="shared" si="3"/>
        <v>法非適用</v>
      </c>
      <c r="J6" s="33" t="str">
        <f t="shared" si="3"/>
        <v>下水道事業</v>
      </c>
      <c r="K6" s="33" t="str">
        <f t="shared" si="3"/>
        <v>個別排水処理</v>
      </c>
      <c r="L6" s="33" t="str">
        <f t="shared" si="3"/>
        <v>L2</v>
      </c>
      <c r="M6" s="33">
        <f t="shared" si="3"/>
        <v>0</v>
      </c>
      <c r="N6" s="34" t="str">
        <f t="shared" si="3"/>
        <v>-</v>
      </c>
      <c r="O6" s="34" t="str">
        <f t="shared" si="3"/>
        <v>該当数値なし</v>
      </c>
      <c r="P6" s="34">
        <f t="shared" si="3"/>
        <v>0.02</v>
      </c>
      <c r="Q6" s="34">
        <f t="shared" si="3"/>
        <v>100</v>
      </c>
      <c r="R6" s="34">
        <f t="shared" si="3"/>
        <v>2700</v>
      </c>
      <c r="S6" s="34">
        <f t="shared" si="3"/>
        <v>27020</v>
      </c>
      <c r="T6" s="34">
        <f t="shared" si="3"/>
        <v>126.41</v>
      </c>
      <c r="U6" s="34">
        <f t="shared" si="3"/>
        <v>213.75</v>
      </c>
      <c r="V6" s="34">
        <f t="shared" si="3"/>
        <v>6</v>
      </c>
      <c r="W6" s="34">
        <f t="shared" si="3"/>
        <v>0.01</v>
      </c>
      <c r="X6" s="34">
        <f t="shared" si="3"/>
        <v>600</v>
      </c>
      <c r="Y6" s="35">
        <f>IF(Y7="",NA(),Y7)</f>
        <v>54.31</v>
      </c>
      <c r="Z6" s="35">
        <f t="shared" ref="Z6:AH6" si="4">IF(Z7="",NA(),Z7)</f>
        <v>55.17</v>
      </c>
      <c r="AA6" s="35">
        <f t="shared" si="4"/>
        <v>64.680000000000007</v>
      </c>
      <c r="AB6" s="35">
        <f t="shared" si="4"/>
        <v>62.69</v>
      </c>
      <c r="AC6" s="35">
        <f t="shared" si="4"/>
        <v>73.13</v>
      </c>
      <c r="AD6" s="34" t="e">
        <f t="shared" si="4"/>
        <v>#N/A</v>
      </c>
      <c r="AE6" s="34" t="e">
        <f t="shared" si="4"/>
        <v>#N/A</v>
      </c>
      <c r="AF6" s="34" t="e">
        <f t="shared" si="4"/>
        <v>#N/A</v>
      </c>
      <c r="AG6" s="34" t="e">
        <f t="shared" si="4"/>
        <v>#N/A</v>
      </c>
      <c r="AH6" s="34" t="e">
        <f t="shared" si="4"/>
        <v>#N/A</v>
      </c>
      <c r="AI6" s="34" t="str">
        <f>IF(AI7="","",IF(AI7="-","【-】","【"&amp;SUBSTITUTE(TEXT(AI7,"#,##0.00"),"-","△")&amp;"】"))</f>
        <v/>
      </c>
      <c r="AJ6" s="34" t="e">
        <f>IF(AJ7="",NA(),AJ7)</f>
        <v>#N/A</v>
      </c>
      <c r="AK6" s="34" t="e">
        <f t="shared" ref="AK6:AS6" si="5">IF(AK7="",NA(),AK7)</f>
        <v>#N/A</v>
      </c>
      <c r="AL6" s="34" t="e">
        <f t="shared" si="5"/>
        <v>#N/A</v>
      </c>
      <c r="AM6" s="34" t="e">
        <f t="shared" si="5"/>
        <v>#N/A</v>
      </c>
      <c r="AN6" s="34" t="e">
        <f t="shared" si="5"/>
        <v>#N/A</v>
      </c>
      <c r="AO6" s="34" t="e">
        <f t="shared" si="5"/>
        <v>#N/A</v>
      </c>
      <c r="AP6" s="34" t="e">
        <f t="shared" si="5"/>
        <v>#N/A</v>
      </c>
      <c r="AQ6" s="34" t="e">
        <f t="shared" si="5"/>
        <v>#N/A</v>
      </c>
      <c r="AR6" s="34" t="e">
        <f t="shared" si="5"/>
        <v>#N/A</v>
      </c>
      <c r="AS6" s="34" t="e">
        <f t="shared" si="5"/>
        <v>#N/A</v>
      </c>
      <c r="AT6" s="34" t="str">
        <f>IF(AT7="","",IF(AT7="-","【-】","【"&amp;SUBSTITUTE(TEXT(AT7,"#,##0.00"),"-","△")&amp;"】"))</f>
        <v/>
      </c>
      <c r="AU6" s="34" t="e">
        <f>IF(AU7="",NA(),AU7)</f>
        <v>#N/A</v>
      </c>
      <c r="AV6" s="34" t="e">
        <f t="shared" ref="AV6:BD6" si="6">IF(AV7="",NA(),AV7)</f>
        <v>#N/A</v>
      </c>
      <c r="AW6" s="34" t="e">
        <f t="shared" si="6"/>
        <v>#N/A</v>
      </c>
      <c r="AX6" s="34" t="e">
        <f t="shared" si="6"/>
        <v>#N/A</v>
      </c>
      <c r="AY6" s="34" t="e">
        <f t="shared" si="6"/>
        <v>#N/A</v>
      </c>
      <c r="AZ6" s="34" t="e">
        <f t="shared" si="6"/>
        <v>#N/A</v>
      </c>
      <c r="BA6" s="34" t="e">
        <f t="shared" si="6"/>
        <v>#N/A</v>
      </c>
      <c r="BB6" s="34" t="e">
        <f t="shared" si="6"/>
        <v>#N/A</v>
      </c>
      <c r="BC6" s="34" t="e">
        <f t="shared" si="6"/>
        <v>#N/A</v>
      </c>
      <c r="BD6" s="34" t="e">
        <f t="shared" si="6"/>
        <v>#N/A</v>
      </c>
      <c r="BE6" s="34" t="str">
        <f>IF(BE7="","",IF(BE7="-","【-】","【"&amp;SUBSTITUTE(TEXT(BE7,"#,##0.00"),"-","△")&amp;"】"))</f>
        <v/>
      </c>
      <c r="BF6" s="35">
        <f>IF(BF7="",NA(),BF7)</f>
        <v>4848</v>
      </c>
      <c r="BG6" s="35">
        <f t="shared" ref="BG6:BO6" si="7">IF(BG7="",NA(),BG7)</f>
        <v>4604</v>
      </c>
      <c r="BH6" s="35">
        <f t="shared" si="7"/>
        <v>1196.1500000000001</v>
      </c>
      <c r="BI6" s="35">
        <f t="shared" si="7"/>
        <v>1111.54</v>
      </c>
      <c r="BJ6" s="35">
        <f t="shared" si="7"/>
        <v>2057.69</v>
      </c>
      <c r="BK6" s="35">
        <f t="shared" si="7"/>
        <v>825.66</v>
      </c>
      <c r="BL6" s="35">
        <f t="shared" si="7"/>
        <v>799.41</v>
      </c>
      <c r="BM6" s="35">
        <f t="shared" si="7"/>
        <v>701.33</v>
      </c>
      <c r="BN6" s="35">
        <f t="shared" si="7"/>
        <v>663.76</v>
      </c>
      <c r="BO6" s="35">
        <f t="shared" si="7"/>
        <v>566.35</v>
      </c>
      <c r="BP6" s="34" t="str">
        <f>IF(BP7="","",IF(BP7="-","【-】","【"&amp;SUBSTITUTE(TEXT(BP7,"#,##0.00"),"-","△")&amp;"】"))</f>
        <v>【559.52】</v>
      </c>
      <c r="BQ6" s="35">
        <f>IF(BQ7="",NA(),BQ7)</f>
        <v>24.75</v>
      </c>
      <c r="BR6" s="35">
        <f t="shared" ref="BR6:BZ6" si="8">IF(BR7="",NA(),BR7)</f>
        <v>23.15</v>
      </c>
      <c r="BS6" s="35">
        <f t="shared" si="8"/>
        <v>24.53</v>
      </c>
      <c r="BT6" s="35">
        <f t="shared" si="8"/>
        <v>24.53</v>
      </c>
      <c r="BU6" s="35">
        <f t="shared" si="8"/>
        <v>24.53</v>
      </c>
      <c r="BV6" s="35">
        <f t="shared" si="8"/>
        <v>53.57</v>
      </c>
      <c r="BW6" s="35">
        <f t="shared" si="8"/>
        <v>51.57</v>
      </c>
      <c r="BX6" s="35">
        <f t="shared" si="8"/>
        <v>53.48</v>
      </c>
      <c r="BY6" s="35">
        <f t="shared" si="8"/>
        <v>53.76</v>
      </c>
      <c r="BZ6" s="35">
        <f t="shared" si="8"/>
        <v>52.27</v>
      </c>
      <c r="CA6" s="34" t="str">
        <f>IF(CA7="","",IF(CA7="-","【-】","【"&amp;SUBSTITUTE(TEXT(CA7,"#,##0.00"),"-","△")&amp;"】"))</f>
        <v>【52.20】</v>
      </c>
      <c r="CB6" s="35">
        <f>IF(CB7="",NA(),CB7)</f>
        <v>561.11</v>
      </c>
      <c r="CC6" s="35">
        <f t="shared" ref="CC6:CK6" si="9">IF(CC7="",NA(),CC7)</f>
        <v>600</v>
      </c>
      <c r="CD6" s="35">
        <f t="shared" si="9"/>
        <v>588.89</v>
      </c>
      <c r="CE6" s="35">
        <f t="shared" si="9"/>
        <v>588.89</v>
      </c>
      <c r="CF6" s="35">
        <f t="shared" si="9"/>
        <v>588.89</v>
      </c>
      <c r="CG6" s="35">
        <f t="shared" si="9"/>
        <v>275.01</v>
      </c>
      <c r="CH6" s="35">
        <f t="shared" si="9"/>
        <v>282.5</v>
      </c>
      <c r="CI6" s="35">
        <f t="shared" si="9"/>
        <v>277.29000000000002</v>
      </c>
      <c r="CJ6" s="35">
        <f t="shared" si="9"/>
        <v>275.25</v>
      </c>
      <c r="CK6" s="35">
        <f t="shared" si="9"/>
        <v>291.01</v>
      </c>
      <c r="CL6" s="34" t="str">
        <f>IF(CL7="","",IF(CL7="-","【-】","【"&amp;SUBSTITUTE(TEXT(CL7,"#,##0.00"),"-","△")&amp;"】"))</f>
        <v>【295.20】</v>
      </c>
      <c r="CM6" s="35">
        <f>IF(CM7="",NA(),CM7)</f>
        <v>25</v>
      </c>
      <c r="CN6" s="35">
        <f t="shared" ref="CN6:CV6" si="10">IF(CN7="",NA(),CN7)</f>
        <v>25</v>
      </c>
      <c r="CO6" s="35">
        <f t="shared" si="10"/>
        <v>25</v>
      </c>
      <c r="CP6" s="35">
        <f t="shared" si="10"/>
        <v>25</v>
      </c>
      <c r="CQ6" s="35">
        <f t="shared" si="10"/>
        <v>25</v>
      </c>
      <c r="CR6" s="35">
        <f t="shared" si="10"/>
        <v>45.33</v>
      </c>
      <c r="CS6" s="35">
        <f t="shared" si="10"/>
        <v>48.69</v>
      </c>
      <c r="CT6" s="35">
        <f t="shared" si="10"/>
        <v>52.52</v>
      </c>
      <c r="CU6" s="35">
        <f t="shared" si="10"/>
        <v>54.14</v>
      </c>
      <c r="CV6" s="35">
        <f t="shared" si="10"/>
        <v>132.99</v>
      </c>
      <c r="CW6" s="34" t="str">
        <f>IF(CW7="","",IF(CW7="-","【-】","【"&amp;SUBSTITUTE(TEXT(CW7,"#,##0.00"),"-","△")&amp;"】"))</f>
        <v>【122.90】</v>
      </c>
      <c r="CX6" s="35">
        <f>IF(CX7="",NA(),CX7)</f>
        <v>33.33</v>
      </c>
      <c r="CY6" s="35">
        <f t="shared" ref="CY6:DG6" si="11">IF(CY7="",NA(),CY7)</f>
        <v>33.33</v>
      </c>
      <c r="CZ6" s="35">
        <f t="shared" si="11"/>
        <v>33.33</v>
      </c>
      <c r="DA6" s="35">
        <f t="shared" si="11"/>
        <v>33.33</v>
      </c>
      <c r="DB6" s="35">
        <f t="shared" si="11"/>
        <v>33.33</v>
      </c>
      <c r="DC6" s="35">
        <f t="shared" si="11"/>
        <v>87.3</v>
      </c>
      <c r="DD6" s="35">
        <f t="shared" si="11"/>
        <v>87.42</v>
      </c>
      <c r="DE6" s="35">
        <f t="shared" si="11"/>
        <v>84.94</v>
      </c>
      <c r="DF6" s="35">
        <f t="shared" si="11"/>
        <v>84.69</v>
      </c>
      <c r="DG6" s="35">
        <f t="shared" si="11"/>
        <v>82.94</v>
      </c>
      <c r="DH6" s="34" t="str">
        <f>IF(DH7="","",IF(DH7="-","【-】","【"&amp;SUBSTITUTE(TEXT(DH7,"#,##0.00"),"-","△")&amp;"】"))</f>
        <v>【81.31】</v>
      </c>
      <c r="DI6" s="34" t="e">
        <f>IF(DI7="",NA(),DI7)</f>
        <v>#N/A</v>
      </c>
      <c r="DJ6" s="34" t="e">
        <f t="shared" ref="DJ6:DR6" si="12">IF(DJ7="",NA(),DJ7)</f>
        <v>#N/A</v>
      </c>
      <c r="DK6" s="34" t="e">
        <f t="shared" si="12"/>
        <v>#N/A</v>
      </c>
      <c r="DL6" s="34" t="e">
        <f t="shared" si="12"/>
        <v>#N/A</v>
      </c>
      <c r="DM6" s="34" t="e">
        <f t="shared" si="12"/>
        <v>#N/A</v>
      </c>
      <c r="DN6" s="34" t="e">
        <f t="shared" si="12"/>
        <v>#N/A</v>
      </c>
      <c r="DO6" s="34" t="e">
        <f t="shared" si="12"/>
        <v>#N/A</v>
      </c>
      <c r="DP6" s="34" t="e">
        <f t="shared" si="12"/>
        <v>#N/A</v>
      </c>
      <c r="DQ6" s="34" t="e">
        <f t="shared" si="12"/>
        <v>#N/A</v>
      </c>
      <c r="DR6" s="34" t="e">
        <f t="shared" si="12"/>
        <v>#N/A</v>
      </c>
      <c r="DS6" s="34" t="str">
        <f>IF(DS7="","",IF(DS7="-","【-】","【"&amp;SUBSTITUTE(TEXT(DS7,"#,##0.00"),"-","△")&amp;"】"))</f>
        <v/>
      </c>
      <c r="DT6" s="34" t="e">
        <f>IF(DT7="",NA(),DT7)</f>
        <v>#N/A</v>
      </c>
      <c r="DU6" s="34" t="e">
        <f t="shared" ref="DU6:EC6" si="13">IF(DU7="",NA(),DU7)</f>
        <v>#N/A</v>
      </c>
      <c r="DV6" s="34" t="e">
        <f t="shared" si="13"/>
        <v>#N/A</v>
      </c>
      <c r="DW6" s="34" t="e">
        <f t="shared" si="13"/>
        <v>#N/A</v>
      </c>
      <c r="DX6" s="34" t="e">
        <f t="shared" si="13"/>
        <v>#N/A</v>
      </c>
      <c r="DY6" s="34" t="e">
        <f t="shared" si="13"/>
        <v>#N/A</v>
      </c>
      <c r="DZ6" s="34" t="e">
        <f t="shared" si="13"/>
        <v>#N/A</v>
      </c>
      <c r="EA6" s="34" t="e">
        <f t="shared" si="13"/>
        <v>#N/A</v>
      </c>
      <c r="EB6" s="34" t="e">
        <f t="shared" si="13"/>
        <v>#N/A</v>
      </c>
      <c r="EC6" s="34" t="e">
        <f t="shared" si="13"/>
        <v>#N/A</v>
      </c>
      <c r="ED6" s="34" t="str">
        <f>IF(ED7="","",IF(ED7="-","【-】","【"&amp;SUBSTITUTE(TEXT(ED7,"#,##0.00"),"-","△")&amp;"】"))</f>
        <v/>
      </c>
      <c r="EE6" s="35" t="str">
        <f>IF(EE7="",NA(),EE7)</f>
        <v>-</v>
      </c>
      <c r="EF6" s="35" t="str">
        <f t="shared" ref="EF6:EN6" si="14">IF(EF7="",NA(),EF7)</f>
        <v>-</v>
      </c>
      <c r="EG6" s="35" t="str">
        <f t="shared" si="14"/>
        <v>-</v>
      </c>
      <c r="EH6" s="35" t="str">
        <f t="shared" si="14"/>
        <v>-</v>
      </c>
      <c r="EI6" s="35" t="str">
        <f t="shared" si="14"/>
        <v>-</v>
      </c>
      <c r="EJ6" s="35" t="str">
        <f t="shared" si="14"/>
        <v>-</v>
      </c>
      <c r="EK6" s="35" t="str">
        <f t="shared" si="14"/>
        <v>-</v>
      </c>
      <c r="EL6" s="35" t="str">
        <f t="shared" si="14"/>
        <v>-</v>
      </c>
      <c r="EM6" s="35" t="str">
        <f t="shared" si="14"/>
        <v>-</v>
      </c>
      <c r="EN6" s="35" t="str">
        <f t="shared" si="14"/>
        <v>-</v>
      </c>
      <c r="EO6" s="34" t="str">
        <f>IF(EO7="","",IF(EO7="-","【-】","【"&amp;SUBSTITUTE(TEXT(EO7,"#,##0.00"),"-","△")&amp;"】"))</f>
        <v>【-】</v>
      </c>
    </row>
    <row r="7" spans="1:145" s="36" customFormat="1" x14ac:dyDescent="0.15">
      <c r="A7" s="28"/>
      <c r="B7" s="37">
        <v>2016</v>
      </c>
      <c r="C7" s="37">
        <v>412091</v>
      </c>
      <c r="D7" s="37">
        <v>47</v>
      </c>
      <c r="E7" s="37">
        <v>18</v>
      </c>
      <c r="F7" s="37">
        <v>1</v>
      </c>
      <c r="G7" s="37">
        <v>0</v>
      </c>
      <c r="H7" s="37" t="s">
        <v>110</v>
      </c>
      <c r="I7" s="37" t="s">
        <v>111</v>
      </c>
      <c r="J7" s="37" t="s">
        <v>112</v>
      </c>
      <c r="K7" s="37" t="s">
        <v>113</v>
      </c>
      <c r="L7" s="37" t="s">
        <v>114</v>
      </c>
      <c r="M7" s="37"/>
      <c r="N7" s="38" t="s">
        <v>115</v>
      </c>
      <c r="O7" s="38" t="s">
        <v>116</v>
      </c>
      <c r="P7" s="38">
        <v>0.02</v>
      </c>
      <c r="Q7" s="38">
        <v>100</v>
      </c>
      <c r="R7" s="38">
        <v>2700</v>
      </c>
      <c r="S7" s="38">
        <v>27020</v>
      </c>
      <c r="T7" s="38">
        <v>126.41</v>
      </c>
      <c r="U7" s="38">
        <v>213.75</v>
      </c>
      <c r="V7" s="38">
        <v>6</v>
      </c>
      <c r="W7" s="38">
        <v>0.01</v>
      </c>
      <c r="X7" s="38">
        <v>600</v>
      </c>
      <c r="Y7" s="38">
        <v>54.31</v>
      </c>
      <c r="Z7" s="38">
        <v>55.17</v>
      </c>
      <c r="AA7" s="38">
        <v>64.680000000000007</v>
      </c>
      <c r="AB7" s="38">
        <v>62.69</v>
      </c>
      <c r="AC7" s="38">
        <v>73.13</v>
      </c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38"/>
      <c r="BF7" s="38">
        <v>4848</v>
      </c>
      <c r="BG7" s="38">
        <v>4604</v>
      </c>
      <c r="BH7" s="38">
        <v>1196.1500000000001</v>
      </c>
      <c r="BI7" s="38">
        <v>1111.54</v>
      </c>
      <c r="BJ7" s="38">
        <v>2057.69</v>
      </c>
      <c r="BK7" s="38">
        <v>825.66</v>
      </c>
      <c r="BL7" s="38">
        <v>799.41</v>
      </c>
      <c r="BM7" s="38">
        <v>701.33</v>
      </c>
      <c r="BN7" s="38">
        <v>663.76</v>
      </c>
      <c r="BO7" s="38">
        <v>566.35</v>
      </c>
      <c r="BP7" s="38">
        <v>559.52</v>
      </c>
      <c r="BQ7" s="38">
        <v>24.75</v>
      </c>
      <c r="BR7" s="38">
        <v>23.15</v>
      </c>
      <c r="BS7" s="38">
        <v>24.53</v>
      </c>
      <c r="BT7" s="38">
        <v>24.53</v>
      </c>
      <c r="BU7" s="38">
        <v>24.53</v>
      </c>
      <c r="BV7" s="38">
        <v>53.57</v>
      </c>
      <c r="BW7" s="38">
        <v>51.57</v>
      </c>
      <c r="BX7" s="38">
        <v>53.48</v>
      </c>
      <c r="BY7" s="38">
        <v>53.76</v>
      </c>
      <c r="BZ7" s="38">
        <v>52.27</v>
      </c>
      <c r="CA7" s="38">
        <v>52.2</v>
      </c>
      <c r="CB7" s="38">
        <v>561.11</v>
      </c>
      <c r="CC7" s="38">
        <v>600</v>
      </c>
      <c r="CD7" s="38">
        <v>588.89</v>
      </c>
      <c r="CE7" s="38">
        <v>588.89</v>
      </c>
      <c r="CF7" s="38">
        <v>588.89</v>
      </c>
      <c r="CG7" s="38">
        <v>275.01</v>
      </c>
      <c r="CH7" s="38">
        <v>282.5</v>
      </c>
      <c r="CI7" s="38">
        <v>277.29000000000002</v>
      </c>
      <c r="CJ7" s="38">
        <v>275.25</v>
      </c>
      <c r="CK7" s="38">
        <v>291.01</v>
      </c>
      <c r="CL7" s="38">
        <v>295.2</v>
      </c>
      <c r="CM7" s="38">
        <v>25</v>
      </c>
      <c r="CN7" s="38">
        <v>25</v>
      </c>
      <c r="CO7" s="38">
        <v>25</v>
      </c>
      <c r="CP7" s="38">
        <v>25</v>
      </c>
      <c r="CQ7" s="38">
        <v>25</v>
      </c>
      <c r="CR7" s="38">
        <v>45.33</v>
      </c>
      <c r="CS7" s="38">
        <v>48.69</v>
      </c>
      <c r="CT7" s="38">
        <v>52.52</v>
      </c>
      <c r="CU7" s="38">
        <v>54.14</v>
      </c>
      <c r="CV7" s="38">
        <v>132.99</v>
      </c>
      <c r="CW7" s="38">
        <v>122.9</v>
      </c>
      <c r="CX7" s="38">
        <v>33.33</v>
      </c>
      <c r="CY7" s="38">
        <v>33.33</v>
      </c>
      <c r="CZ7" s="38">
        <v>33.33</v>
      </c>
      <c r="DA7" s="38">
        <v>33.33</v>
      </c>
      <c r="DB7" s="38">
        <v>33.33</v>
      </c>
      <c r="DC7" s="38">
        <v>87.3</v>
      </c>
      <c r="DD7" s="38">
        <v>87.42</v>
      </c>
      <c r="DE7" s="38">
        <v>84.94</v>
      </c>
      <c r="DF7" s="38">
        <v>84.69</v>
      </c>
      <c r="DG7" s="38">
        <v>82.94</v>
      </c>
      <c r="DH7" s="38">
        <v>81.31</v>
      </c>
      <c r="DI7" s="38"/>
      <c r="DJ7" s="38"/>
      <c r="DK7" s="38"/>
      <c r="DL7" s="38"/>
      <c r="DM7" s="38"/>
      <c r="DN7" s="38"/>
      <c r="DO7" s="38"/>
      <c r="DP7" s="38"/>
      <c r="DQ7" s="38"/>
      <c r="DR7" s="38"/>
      <c r="DS7" s="38"/>
      <c r="DT7" s="38"/>
      <c r="DU7" s="38"/>
      <c r="DV7" s="38"/>
      <c r="DW7" s="38"/>
      <c r="DX7" s="38"/>
      <c r="DY7" s="38"/>
      <c r="DZ7" s="38"/>
      <c r="EA7" s="38"/>
      <c r="EB7" s="38"/>
      <c r="EC7" s="38"/>
      <c r="ED7" s="38"/>
      <c r="EE7" s="38" t="s">
        <v>115</v>
      </c>
      <c r="EF7" s="38" t="s">
        <v>115</v>
      </c>
      <c r="EG7" s="38" t="s">
        <v>115</v>
      </c>
      <c r="EH7" s="38" t="s">
        <v>115</v>
      </c>
      <c r="EI7" s="38" t="s">
        <v>115</v>
      </c>
      <c r="EJ7" s="38" t="s">
        <v>115</v>
      </c>
      <c r="EK7" s="38" t="s">
        <v>115</v>
      </c>
      <c r="EL7" s="38" t="s">
        <v>115</v>
      </c>
      <c r="EM7" s="38" t="s">
        <v>115</v>
      </c>
      <c r="EN7" s="38" t="s">
        <v>115</v>
      </c>
      <c r="EO7" s="38" t="s">
        <v>115</v>
      </c>
    </row>
    <row r="8" spans="1:145" x14ac:dyDescent="0.15"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</row>
    <row r="9" spans="1:145" x14ac:dyDescent="0.15">
      <c r="A9" s="40"/>
      <c r="B9" s="40" t="s">
        <v>117</v>
      </c>
      <c r="C9" s="40" t="s">
        <v>118</v>
      </c>
      <c r="D9" s="40" t="s">
        <v>119</v>
      </c>
      <c r="E9" s="40" t="s">
        <v>120</v>
      </c>
      <c r="F9" s="40" t="s">
        <v>121</v>
      </c>
      <c r="R9" s="39"/>
      <c r="Y9" s="39"/>
      <c r="Z9" s="39"/>
      <c r="AA9" s="39"/>
      <c r="AB9" s="39"/>
      <c r="AC9" s="39"/>
      <c r="AD9" s="39"/>
      <c r="AE9" s="39"/>
      <c r="AF9" s="39"/>
      <c r="AG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D9" s="39"/>
      <c r="EE9" s="39"/>
      <c r="EF9" s="39"/>
      <c r="EG9" s="39"/>
      <c r="EH9" s="39"/>
      <c r="EI9" s="39"/>
      <c r="EJ9" s="39"/>
      <c r="EK9" s="39"/>
      <c r="EL9" s="39"/>
      <c r="EM9" s="39"/>
    </row>
    <row r="10" spans="1:145" x14ac:dyDescent="0.15">
      <c r="A10" s="40" t="s">
        <v>60</v>
      </c>
      <c r="B10" s="41">
        <f>DATEVALUE($B$6-4&amp;"年1月1日")</f>
        <v>40909</v>
      </c>
      <c r="C10" s="41">
        <f>DATEVALUE($B$6-3&amp;"年1月1日")</f>
        <v>41275</v>
      </c>
      <c r="D10" s="41">
        <f>DATEVALUE($B$6-2&amp;"年1月1日")</f>
        <v>41640</v>
      </c>
      <c r="E10" s="41">
        <f>DATEVALUE($B$6-1&amp;"年1月1日")</f>
        <v>42005</v>
      </c>
      <c r="F10" s="41">
        <f>DATEVALUE($B$6&amp;"年1月1日")</f>
        <v>42370</v>
      </c>
    </row>
  </sheetData>
  <mergeCells count="14">
    <mergeCell ref="CX4:DH4"/>
    <mergeCell ref="DI4:DS4"/>
    <mergeCell ref="DT4:ED4"/>
    <mergeCell ref="EE4:EO4"/>
    <mergeCell ref="H3:X4"/>
    <mergeCell ref="Y3:DH3"/>
    <mergeCell ref="DI3:EO3"/>
    <mergeCell ref="Y4:AI4"/>
    <mergeCell ref="AJ4:AT4"/>
    <mergeCell ref="AU4:BE4"/>
    <mergeCell ref="BF4:BP4"/>
    <mergeCell ref="BQ4:CA4"/>
    <mergeCell ref="CB4:CL4"/>
    <mergeCell ref="CM4:CW4"/>
  </mergeCells>
  <phoneticPr fontId="4"/>
  <pageMargins left="0.7" right="0.7" top="0.75" bottom="0.75" header="0.3" footer="0.3"/>
</worksheet>
</file>