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1.0.3\共有フォルダ\財政課\財政課 財政\15 公営企業\H29\02 H29照会(公営企業)\H300129 平成28年度決算「経営比較分析表」の分析等について（２月７日（水）まで）\H300207 提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I10" i="4"/>
  <c r="B10"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<sst xmlns="http://schemas.openxmlformats.org/spreadsheetml/2006/main" count="232" uniqueCount="120">
  <si>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</si>
  <si>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</si>
  <si>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</si>
  <si>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</si>
  <si>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</si>
  <si>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</si>
  <si>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</si>
  <si>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</si>
  <si>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</si>
  <si>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</si>
  <si>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</si>
  <si>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</si>
  <si>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</si>
  <si>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</si>
  <si>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</si>
  <si>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</si>
  <si>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</si>
  <si>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</si>
  <si>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</si>
  <si>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</si>
  <si>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</si>
  <si>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</si>
  <si>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</si>
  <si>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</si>
  <si>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</si>
  <si>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</si>
  <si>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</si>
  <si>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</si>
  <si>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</si>
  <si>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</si>
  <si>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</si>
  <si>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</si>
  <si>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</si>
  <si>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</si>
  <si>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</si>
  <si>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</si>
  <si>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</si>
  <si>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</si>
  <si>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</si>
  <si>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</si>
  <si>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</si>
  <si>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</si>
  <si>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</si>
  <si>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</si>
  <si>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</si>
  <si>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</si>
  <si>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</si>
  <si>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</si>
  <si>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</si>
  <si>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</si>
  <si>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</si>
  <si>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</si>
  <si>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</si>
  <si>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</si>
  <si>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</si>
  <si>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</si>
  <si>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</si>
  <si>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</si>
  <si>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</si>
  <si>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</si>
  <si>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</si>
  <si>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</si>
  <si>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</si>
  <si>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</si>
  <si>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</si>
  <si>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</si>
  <si>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</si>
  <si>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</si>
  <si>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</si>
  <si>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</si>
  <si>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</si>
  <si>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</si>
  <si>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</si>
  <si>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</si>
  <si>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</si>
  <si>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</si>
  <si>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</si>
  <si>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</si>
  <si>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</si>
  <si>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</si>
  <si>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</si>
  <si>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</si>
  <si>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</si>
  <si>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</si>
  <si>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</si>
  <si>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</si>
  <si>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</si>
  <si>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</si>
  <si>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</si>
  <si>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</si>
  <si>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</si>
  <si>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</si>
  <si>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</si>
  <si>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</si>
  <si>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</si>
  <si>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</si>
  <si>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</si>
  <si>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</si>
  <si>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</si>
  <si>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</si>
  <si>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</si>
  <si>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</si>
  <si>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</si>
  <si>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</si>
  <si>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</si>
  <si>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佐賀県　嬉野市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</si>
  <si>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</si>
  <si>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</si>
  <si>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</si>
  <si>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</si>
  <si>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</si>
  <si>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</si>
  <si>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</si>
  <si>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</si>
  <si>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</si>
  <si>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</si>
  <si>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①有形固定資産減価償却率は、類似団体と比較すると高く、将来の施設の更新等に備え、財源の確保に努める。
②管路経年化率は、類似団体と比較する高く、将来の施設更新に備え、財源の確保に努める。
③管路更新率は、類似団体と比較すると著しく低くく、配水管等の更新が進んでいない。法定耐用年数を経過した配水管等については、漏水の頻発している箇所から優先的に更新している状況である。今後も、更新の必要性を考慮しながら計画的に更新していく。</t>
    <phoneticPr fontId="4"/>
  </si>
  <si>
    <t>①経常収支比率は、100％を超えているものの、経常収益に占める給水収益の割合は78％と低く、一般会計からの繰入金の占める割合が大きい。今後も経費節減に取組み健全経営に努める。
③流動比率は、平成25年度までは類似団体平均を大きく上回っていたが、平成26年度以降は公営企業会計基準の見直しにより大きく減少した。
④企業債残高対給水収益比率は、類似団体平均と比べ低い数値で推移してきたが、現在簡易水道統合事業や未普及地域解消事業を実施しており、平成29年度から浄水場の耐震化に取組むため、今後は増加が見込まれる。
⑤料金回収率を見ても、100％を下回っており給水収益では費用を賄えていない。経営収支比率は、厳しい状況であり、適切な料金改定を検討し健全性の維持を図るよう努めなければいけないが、広域統合のため他水道事業体と協議している。
⑥給水原価は、維持管理費の削減をできる限り行っているため昨年度より減少した。
⑧有収率は、老朽管の更新が追いついていないため漏水が発生しており、低い値となっている。効率性に問題があるので計画的に老朽管の更新を行うよう努める。</t>
    <rPh sb="199" eb="200">
      <t>ドウ</t>
    </rPh>
    <rPh sb="200" eb="202">
      <t>トウゴウ</t>
    </rPh>
    <rPh sb="230" eb="232">
      <t>ジョウスイ</t>
    </rPh>
    <rPh sb="232" eb="233">
      <t>ジョウ</t>
    </rPh>
    <rPh sb="234" eb="237">
      <t>タイシンカ</t>
    </rPh>
    <rPh sb="238" eb="240">
      <t>トリク</t>
    </rPh>
    <rPh sb="296" eb="298">
      <t>ケイエイ</t>
    </rPh>
    <rPh sb="298" eb="300">
      <t>シュウシ</t>
    </rPh>
    <rPh sb="300" eb="302">
      <t>ヒリツ</t>
    </rPh>
    <rPh sb="304" eb="305">
      <t>キビ</t>
    </rPh>
    <rPh sb="307" eb="309">
      <t>ジョウキョウ</t>
    </rPh>
    <rPh sb="347" eb="349">
      <t>コウイキ</t>
    </rPh>
    <rPh sb="349" eb="351">
      <t>トウゴウ</t>
    </rPh>
    <rPh sb="354" eb="355">
      <t>タ</t>
    </rPh>
    <rPh sb="355" eb="357">
      <t>スイドウ</t>
    </rPh>
    <rPh sb="357" eb="359">
      <t>ジギョウ</t>
    </rPh>
    <rPh sb="359" eb="360">
      <t>タイ</t>
    </rPh>
    <rPh sb="361" eb="363">
      <t>キョウギ</t>
    </rPh>
    <rPh sb="403" eb="405">
      <t>ゲンショウ</t>
    </rPh>
    <phoneticPr fontId="4"/>
  </si>
  <si>
    <t>　給水収益の減少が続く中で、計画的な施設の整備・更新を進めていく必要があることから、今後も厳しい経営状況が続くものと見込まれる。経費節減に努めるほか、企業債残高の削減を図るなど財務体質の強化を図りつつ、限られた財源を効果的に配分して事業を推進していく。また、今後は平成３２年度に広域水道統合を目指し水道事業の安定供給に努める。</t>
    <rPh sb="129" eb="131">
      <t>コンゴ</t>
    </rPh>
    <rPh sb="132" eb="134">
      <t>ヘイセイ</t>
    </rPh>
    <rPh sb="139" eb="141">
      <t>コウイキ</t>
    </rPh>
    <rPh sb="141" eb="143">
      <t>スイドウ</t>
    </rPh>
    <rPh sb="143" eb="145">
      <t>トウゴウ</t>
    </rPh>
    <rPh sb="146" eb="148">
      <t>メザ</t>
    </rPh>
    <rPh sb="149" eb="151">
      <t>スイドウ</t>
    </rPh>
    <rPh sb="151" eb="153">
      <t>ジギョウ</t>
    </rPh>
    <rPh sb="154" eb="156">
      <t>アンテイ</t>
    </rPh>
    <rPh sb="156" eb="158">
      <t>キョウキュウ</t>
    </rPh>
    <rPh sb="159" eb="160">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</si>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</sst>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0.38</c:v>
                </c:pt>
                <c:pt idx="1">
                  <c:v>0.28999999999999998</c:v>
                </c:pt>
                <c:pt idx="2">
                  <c:v>0.52</c:v>
                </c:pt>
                <c:pt idx="3">
                  <c:v>0.32</c:v>
                </c:pt>
                <c:pt idx="4">
                  <c:v>0.37</c:v>
                </c:pt>
              </c:numCache>
            </c:numRef>
          </c:val>
        </c:ser>
        <c:dLbls>
          <c:showLegendKey val="0"/>
          <c:showVal val="0"/>
          <c:showCatName val="0"/>
          <c:showSerName val="0"/>
          <c:showPercent val="0"/>
          <c:showBubbleSize val="0"/>
        </c:dLbls>
        <c:gapWidth val="150"/>
        <c:axId val="172088960"/>
        <c:axId val="17208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72088960"/>
        <c:axId val="172086840"/>
      </c:lineChart>
      <c:dateAx>
        <c:axId val="172088960"/>
        <c:scaling>
          <c:orientation val="minMax"/>
        </c:scaling>
        <c:delete val="1"/>
        <c:axPos val="b"/>
        <c:numFmt formatCode="ge" sourceLinked="1"/>
        <c:majorTickMark val="none"/>
        <c:minorTickMark val="none"/>
        <c:tickLblPos val="none"/>
        <c:crossAx val="172086840"/>
        <c:crosses val="autoZero"/>
        <c:auto val="1"/>
        <c:lblOffset val="100"/>
        <c:baseTimeUnit val="years"/>
      </c:dateAx>
      <c:valAx>
        <c:axId val="17208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59.55</c:v>
                </c:pt>
                <c:pt idx="1">
                  <c:v>60.11</c:v>
                </c:pt>
                <c:pt idx="2">
                  <c:v>60.95</c:v>
                </c:pt>
                <c:pt idx="3">
                  <c:v>61.47</c:v>
                </c:pt>
                <c:pt idx="4">
                  <c:v>62.02</c:v>
                </c:pt>
              </c:numCache>
            </c:numRef>
          </c:val>
        </c:ser>
        <c:dLbls>
          <c:showLegendKey val="0"/>
          <c:showVal val="0"/>
          <c:showCatName val="0"/>
          <c:showSerName val="0"/>
          <c:showPercent val="0"/>
          <c:showBubbleSize val="0"/>
        </c:dLbls>
        <c:gapWidth val="150"/>
        <c:axId val="173540992"/>
        <c:axId val="17386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73540992"/>
        <c:axId val="173861496"/>
      </c:lineChart>
      <c:dateAx>
        <c:axId val="173540992"/>
        <c:scaling>
          <c:orientation val="minMax"/>
        </c:scaling>
        <c:delete val="1"/>
        <c:axPos val="b"/>
        <c:numFmt formatCode="ge" sourceLinked="1"/>
        <c:majorTickMark val="none"/>
        <c:minorTickMark val="none"/>
        <c:tickLblPos val="none"/>
        <c:crossAx val="173861496"/>
        <c:crosses val="autoZero"/>
        <c:auto val="1"/>
        <c:lblOffset val="100"/>
        <c:baseTimeUnit val="years"/>
      </c:dateAx>
      <c:valAx>
        <c:axId val="17386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83.85</c:v>
                </c:pt>
                <c:pt idx="1">
                  <c:v>83.75</c:v>
                </c:pt>
                <c:pt idx="2">
                  <c:v>81.06</c:v>
                </c:pt>
                <c:pt idx="3">
                  <c:v>81.75</c:v>
                </c:pt>
                <c:pt idx="4">
                  <c:v>82.49</c:v>
                </c:pt>
              </c:numCache>
            </c:numRef>
          </c:val>
        </c:ser>
        <c:dLbls>
          <c:showLegendKey val="0"/>
          <c:showVal val="0"/>
          <c:showCatName val="0"/>
          <c:showSerName val="0"/>
          <c:showPercent val="0"/>
          <c:showBubbleSize val="0"/>
        </c:dLbls>
        <c:gapWidth val="150"/>
        <c:axId val="173862672"/>
        <c:axId val="17386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73862672"/>
        <c:axId val="173863064"/>
      </c:lineChart>
      <c:dateAx>
        <c:axId val="173862672"/>
        <c:scaling>
          <c:orientation val="minMax"/>
        </c:scaling>
        <c:delete val="1"/>
        <c:axPos val="b"/>
        <c:numFmt formatCode="ge" sourceLinked="1"/>
        <c:majorTickMark val="none"/>
        <c:minorTickMark val="none"/>
        <c:tickLblPos val="none"/>
        <c:crossAx val="173863064"/>
        <c:crosses val="autoZero"/>
        <c:auto val="1"/>
        <c:lblOffset val="100"/>
        <c:baseTimeUnit val="years"/>
      </c:dateAx>
      <c:valAx>
        <c:axId val="17386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6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96.78</c:v>
                </c:pt>
                <c:pt idx="1">
                  <c:v>97.78</c:v>
                </c:pt>
                <c:pt idx="2">
                  <c:v>104.02</c:v>
                </c:pt>
                <c:pt idx="3">
                  <c:v>105.68</c:v>
                </c:pt>
                <c:pt idx="4">
                  <c:v>106.76</c:v>
                </c:pt>
              </c:numCache>
            </c:numRef>
          </c:val>
        </c:ser>
        <c:dLbls>
          <c:showLegendKey val="0"/>
          <c:showVal val="0"/>
          <c:showCatName val="0"/>
          <c:showSerName val="0"/>
          <c:showPercent val="0"/>
          <c:showBubbleSize val="0"/>
        </c:dLbls>
        <c:gapWidth val="150"/>
        <c:axId val="173563440"/>
        <c:axId val="171970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73563440"/>
        <c:axId val="171970664"/>
      </c:lineChart>
      <c:dateAx>
        <c:axId val="173563440"/>
        <c:scaling>
          <c:orientation val="minMax"/>
        </c:scaling>
        <c:delete val="1"/>
        <c:axPos val="b"/>
        <c:numFmt formatCode="ge" sourceLinked="1"/>
        <c:majorTickMark val="none"/>
        <c:minorTickMark val="none"/>
        <c:tickLblPos val="none"/>
        <c:crossAx val="171970664"/>
        <c:crosses val="autoZero"/>
        <c:auto val="1"/>
        <c:lblOffset val="100"/>
        <c:baseTimeUnit val="years"/>
      </c:dateAx>
      <c:valAx>
        <c:axId val="171970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6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44.61</c:v>
                </c:pt>
                <c:pt idx="1">
                  <c:v>46.49</c:v>
                </c:pt>
                <c:pt idx="2">
                  <c:v>50.92</c:v>
                </c:pt>
                <c:pt idx="3">
                  <c:v>52.88</c:v>
                </c:pt>
                <c:pt idx="4">
                  <c:v>54.38</c:v>
                </c:pt>
              </c:numCache>
            </c:numRef>
          </c:val>
        </c:ser>
        <c:dLbls>
          <c:showLegendKey val="0"/>
          <c:showVal val="0"/>
          <c:showCatName val="0"/>
          <c:showSerName val="0"/>
          <c:showPercent val="0"/>
          <c:showBubbleSize val="0"/>
        </c:dLbls>
        <c:gapWidth val="150"/>
        <c:axId val="172929416"/>
        <c:axId val="17292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72929416"/>
        <c:axId val="172929800"/>
      </c:lineChart>
      <c:dateAx>
        <c:axId val="172929416"/>
        <c:scaling>
          <c:orientation val="minMax"/>
        </c:scaling>
        <c:delete val="1"/>
        <c:axPos val="b"/>
        <c:numFmt formatCode="ge" sourceLinked="1"/>
        <c:majorTickMark val="none"/>
        <c:minorTickMark val="none"/>
        <c:tickLblPos val="none"/>
        <c:crossAx val="172929800"/>
        <c:crosses val="autoZero"/>
        <c:auto val="1"/>
        <c:lblOffset val="100"/>
        <c:baseTimeUnit val="years"/>
      </c:dateAx>
      <c:valAx>
        <c:axId val="17292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2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15.35</c:v>
                </c:pt>
                <c:pt idx="1">
                  <c:v>15.4</c:v>
                </c:pt>
                <c:pt idx="2">
                  <c:v>15.38</c:v>
                </c:pt>
                <c:pt idx="3">
                  <c:v>15.81</c:v>
                </c:pt>
                <c:pt idx="4">
                  <c:v>17.239999999999998</c:v>
                </c:pt>
              </c:numCache>
            </c:numRef>
          </c:val>
        </c:ser>
        <c:dLbls>
          <c:showLegendKey val="0"/>
          <c:showVal val="0"/>
          <c:showCatName val="0"/>
          <c:showSerName val="0"/>
          <c:showPercent val="0"/>
          <c:showBubbleSize val="0"/>
        </c:dLbls>
        <c:gapWidth val="150"/>
        <c:axId val="172963760"/>
        <c:axId val="17296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72963760"/>
        <c:axId val="172966192"/>
      </c:lineChart>
      <c:dateAx>
        <c:axId val="172963760"/>
        <c:scaling>
          <c:orientation val="minMax"/>
        </c:scaling>
        <c:delete val="1"/>
        <c:axPos val="b"/>
        <c:numFmt formatCode="ge" sourceLinked="1"/>
        <c:majorTickMark val="none"/>
        <c:minorTickMark val="none"/>
        <c:tickLblPos val="none"/>
        <c:crossAx val="172966192"/>
        <c:crosses val="autoZero"/>
        <c:auto val="1"/>
        <c:lblOffset val="100"/>
        <c:baseTimeUnit val="years"/>
      </c:dateAx>
      <c:valAx>
        <c:axId val="17296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6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0.8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73335008"/>
        <c:axId val="17333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73335008"/>
        <c:axId val="173335400"/>
      </c:lineChart>
      <c:dateAx>
        <c:axId val="173335008"/>
        <c:scaling>
          <c:orientation val="minMax"/>
        </c:scaling>
        <c:delete val="1"/>
        <c:axPos val="b"/>
        <c:numFmt formatCode="ge" sourceLinked="1"/>
        <c:majorTickMark val="none"/>
        <c:minorTickMark val="none"/>
        <c:tickLblPos val="none"/>
        <c:crossAx val="173335400"/>
        <c:crosses val="autoZero"/>
        <c:auto val="1"/>
        <c:lblOffset val="100"/>
        <c:baseTimeUnit val="years"/>
      </c:dateAx>
      <c:valAx>
        <c:axId val="173335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4044.41</c:v>
                </c:pt>
                <c:pt idx="1">
                  <c:v>6888.02</c:v>
                </c:pt>
                <c:pt idx="2">
                  <c:v>1160.45</c:v>
                </c:pt>
                <c:pt idx="3">
                  <c:v>693.22</c:v>
                </c:pt>
                <c:pt idx="4">
                  <c:v>883.82</c:v>
                </c:pt>
              </c:numCache>
            </c:numRef>
          </c:val>
        </c:ser>
        <c:dLbls>
          <c:showLegendKey val="0"/>
          <c:showVal val="0"/>
          <c:showCatName val="0"/>
          <c:showSerName val="0"/>
          <c:showPercent val="0"/>
          <c:showBubbleSize val="0"/>
        </c:dLbls>
        <c:gapWidth val="150"/>
        <c:axId val="172036368"/>
        <c:axId val="1733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72036368"/>
        <c:axId val="173336576"/>
      </c:lineChart>
      <c:dateAx>
        <c:axId val="172036368"/>
        <c:scaling>
          <c:orientation val="minMax"/>
        </c:scaling>
        <c:delete val="1"/>
        <c:axPos val="b"/>
        <c:numFmt formatCode="ge" sourceLinked="1"/>
        <c:majorTickMark val="none"/>
        <c:minorTickMark val="none"/>
        <c:tickLblPos val="none"/>
        <c:crossAx val="173336576"/>
        <c:crosses val="autoZero"/>
        <c:auto val="1"/>
        <c:lblOffset val="100"/>
        <c:baseTimeUnit val="years"/>
      </c:dateAx>
      <c:valAx>
        <c:axId val="173336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03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291.85000000000002</c:v>
                </c:pt>
                <c:pt idx="1">
                  <c:v>268.76</c:v>
                </c:pt>
                <c:pt idx="2">
                  <c:v>253.98</c:v>
                </c:pt>
                <c:pt idx="3">
                  <c:v>232.62</c:v>
                </c:pt>
                <c:pt idx="4">
                  <c:v>235.84</c:v>
                </c:pt>
              </c:numCache>
            </c:numRef>
          </c:val>
        </c:ser>
        <c:dLbls>
          <c:showLegendKey val="0"/>
          <c:showVal val="0"/>
          <c:showCatName val="0"/>
          <c:showSerName val="0"/>
          <c:showPercent val="0"/>
          <c:showBubbleSize val="0"/>
        </c:dLbls>
        <c:gapWidth val="150"/>
        <c:axId val="173337752"/>
        <c:axId val="1733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73337752"/>
        <c:axId val="173338144"/>
      </c:lineChart>
      <c:dateAx>
        <c:axId val="173337752"/>
        <c:scaling>
          <c:orientation val="minMax"/>
        </c:scaling>
        <c:delete val="1"/>
        <c:axPos val="b"/>
        <c:numFmt formatCode="ge" sourceLinked="1"/>
        <c:majorTickMark val="none"/>
        <c:minorTickMark val="none"/>
        <c:tickLblPos val="none"/>
        <c:crossAx val="173338144"/>
        <c:crosses val="autoZero"/>
        <c:auto val="1"/>
        <c:lblOffset val="100"/>
        <c:baseTimeUnit val="years"/>
      </c:dateAx>
      <c:valAx>
        <c:axId val="173338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3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76.23</c:v>
                </c:pt>
                <c:pt idx="1">
                  <c:v>78.41</c:v>
                </c:pt>
                <c:pt idx="2">
                  <c:v>83.79</c:v>
                </c:pt>
                <c:pt idx="3">
                  <c:v>87.77</c:v>
                </c:pt>
                <c:pt idx="4">
                  <c:v>90.34</c:v>
                </c:pt>
              </c:numCache>
            </c:numRef>
          </c:val>
        </c:ser>
        <c:dLbls>
          <c:showLegendKey val="0"/>
          <c:showVal val="0"/>
          <c:showCatName val="0"/>
          <c:showSerName val="0"/>
          <c:showPercent val="0"/>
          <c:showBubbleSize val="0"/>
        </c:dLbls>
        <c:gapWidth val="150"/>
        <c:axId val="173537856"/>
        <c:axId val="17353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73537856"/>
        <c:axId val="173538248"/>
      </c:lineChart>
      <c:dateAx>
        <c:axId val="173537856"/>
        <c:scaling>
          <c:orientation val="minMax"/>
        </c:scaling>
        <c:delete val="1"/>
        <c:axPos val="b"/>
        <c:numFmt formatCode="ge" sourceLinked="1"/>
        <c:majorTickMark val="none"/>
        <c:minorTickMark val="none"/>
        <c:tickLblPos val="none"/>
        <c:crossAx val="173538248"/>
        <c:crosses val="autoZero"/>
        <c:auto val="1"/>
        <c:lblOffset val="100"/>
        <c:baseTimeUnit val="years"/>
      </c:dateAx>
      <c:valAx>
        <c:axId val="17353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237.31</c:v>
                </c:pt>
                <c:pt idx="1">
                  <c:v>231.43</c:v>
                </c:pt>
                <c:pt idx="2">
                  <c:v>215.82</c:v>
                </c:pt>
                <c:pt idx="3">
                  <c:v>206.13</c:v>
                </c:pt>
                <c:pt idx="4">
                  <c:v>200.33</c:v>
                </c:pt>
              </c:numCache>
            </c:numRef>
          </c:val>
        </c:ser>
        <c:dLbls>
          <c:showLegendKey val="0"/>
          <c:showVal val="0"/>
          <c:showCatName val="0"/>
          <c:showSerName val="0"/>
          <c:showPercent val="0"/>
          <c:showBubbleSize val="0"/>
        </c:dLbls>
        <c:gapWidth val="150"/>
        <c:axId val="173539424"/>
        <c:axId val="17353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73539424"/>
        <c:axId val="173539816"/>
      </c:lineChart>
      <c:dateAx>
        <c:axId val="173539424"/>
        <c:scaling>
          <c:orientation val="minMax"/>
        </c:scaling>
        <c:delete val="1"/>
        <c:axPos val="b"/>
        <c:numFmt formatCode="ge" sourceLinked="1"/>
        <c:majorTickMark val="none"/>
        <c:minorTickMark val="none"/>
        <c:tickLblPos val="none"/>
        <c:crossAx val="173539816"/>
        <c:crosses val="autoZero"/>
        <c:auto val="1"/>
        <c:lblOffset val="100"/>
        <c:baseTimeUnit val="years"/>
      </c:dateAx>
      <c:valAx>
        <c:axId val="17353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佐賀県　嬉野市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27020</v>
      </c>
      <c r="AM8" s="61"/>
      <c r="AN8" s="61"/>
      <c r="AO8" s="61"/>
      <c r="AP8" s="61"/>
      <c r="AQ8" s="61"/>
      <c r="AR8" s="61"/>
      <c r="AS8" s="61"/>
      <c r="AT8" s="51">
        <f>データ!$S$6</f>
        <v>126.41</v>
      </c>
      <c r="AU8" s="52"/>
      <c r="AV8" s="52"/>
      <c r="AW8" s="52"/>
      <c r="AX8" s="52"/>
      <c r="AY8" s="52"/>
      <c r="AZ8" s="52"/>
      <c r="BA8" s="52"/>
      <c r="BB8" s="53">
        <f>データ!$T$6</f>
        <v>213.75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81.75</v>
      </c>
      <c r="J10" s="52"/>
      <c r="K10" s="52"/>
      <c r="L10" s="52"/>
      <c r="M10" s="52"/>
      <c r="N10" s="52"/>
      <c r="O10" s="64"/>
      <c r="P10" s="53">
        <f>データ!$P$6</f>
        <v>93.88</v>
      </c>
      <c r="Q10" s="53"/>
      <c r="R10" s="53"/>
      <c r="S10" s="53"/>
      <c r="T10" s="53"/>
      <c r="U10" s="53"/>
      <c r="V10" s="53"/>
      <c r="W10" s="61">
        <f>データ!$Q$6</f>
        <v>3740</v>
      </c>
      <c r="X10" s="61"/>
      <c r="Y10" s="61"/>
      <c r="Z10" s="61"/>
      <c r="AA10" s="61"/>
      <c r="AB10" s="61"/>
      <c r="AC10" s="61"/>
      <c r="AD10" s="2"/>
      <c r="AE10" s="2"/>
      <c r="AF10" s="2"/>
      <c r="AG10" s="2"/>
      <c r="AH10" s="5"/>
      <c r="AI10" s="5"/>
      <c r="AJ10" s="5"/>
      <c r="AK10" s="5"/>
      <c r="AL10" s="61">
        <f>データ!$U$6</f>
        <v>25156</v>
      </c>
      <c r="AM10" s="61"/>
      <c r="AN10" s="61"/>
      <c r="AO10" s="61"/>
      <c r="AP10" s="61"/>
      <c r="AQ10" s="61"/>
      <c r="AR10" s="61"/>
      <c r="AS10" s="61"/>
      <c r="AT10" s="51">
        <f>データ!$V$6</f>
        <v>83.4</v>
      </c>
      <c r="AU10" s="52"/>
      <c r="AV10" s="52"/>
      <c r="AW10" s="52"/>
      <c r="AX10" s="52"/>
      <c r="AY10" s="52"/>
      <c r="AZ10" s="52"/>
      <c r="BA10" s="52"/>
      <c r="BB10" s="53">
        <f>データ!$W$6</f>
        <v>301.63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412091</v>
      </c>
      <c r="D6" s="34">
        <f t="shared" si="3"/>
        <v>46</v>
      </c>
      <c r="E6" s="34">
        <f t="shared" si="3"/>
        <v>1</v>
      </c>
      <c r="F6" s="34">
        <f t="shared" si="3"/>
        <v>0</v>
      </c>
      <c r="G6" s="34">
        <f t="shared" si="3"/>
        <v>1</v>
      </c>
      <c r="H6" s="34" t="str">
        <f t="shared" si="3"/>
        <v>佐賀県　嬉野市</v>
      </c>
      <c r="I6" s="34" t="str">
        <f t="shared" si="3"/>
        <v>法適用</v>
      </c>
      <c r="J6" s="34" t="str">
        <f t="shared" si="3"/>
        <v>水道事業</v>
      </c>
      <c r="K6" s="34" t="str">
        <f t="shared" si="3"/>
        <v>末端給水事業</v>
      </c>
      <c r="L6" s="34" t="str">
        <f t="shared" si="3"/>
        <v>A6</v>
      </c>
      <c r="M6" s="34">
        <f t="shared" si="3"/>
        <v>0</v>
      </c>
      <c r="N6" s="35" t="str">
        <f t="shared" si="3"/>
        <v>-</v>
      </c>
      <c r="O6" s="35">
        <f t="shared" si="3"/>
        <v>81.75</v>
      </c>
      <c r="P6" s="35">
        <f t="shared" si="3"/>
        <v>93.88</v>
      </c>
      <c r="Q6" s="35">
        <f t="shared" si="3"/>
        <v>3740</v>
      </c>
      <c r="R6" s="35">
        <f t="shared" si="3"/>
        <v>27020</v>
      </c>
      <c r="S6" s="35">
        <f t="shared" si="3"/>
        <v>126.41</v>
      </c>
      <c r="T6" s="35">
        <f t="shared" si="3"/>
        <v>213.75</v>
      </c>
      <c r="U6" s="35">
        <f t="shared" si="3"/>
        <v>25156</v>
      </c>
      <c r="V6" s="35">
        <f t="shared" si="3"/>
        <v>83.4</v>
      </c>
      <c r="W6" s="35">
        <f t="shared" si="3"/>
        <v>301.63</v>
      </c>
      <c r="X6" s="36">
        <f>IF(X7="",NA(),X7)</f>
        <v>96.78</v>
      </c>
      <c r="Y6" s="36">
        <f t="shared" ref="Y6:AG6" si="4">IF(Y7="",NA(),Y7)</f>
        <v>97.78</v>
      </c>
      <c r="Z6" s="36">
        <f t="shared" si="4"/>
        <v>104.02</v>
      </c>
      <c r="AA6" s="36">
        <f t="shared" si="4"/>
        <v>105.68</v>
      </c>
      <c r="AB6" s="36">
        <f t="shared" si="4"/>
        <v>106.76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6">
        <f t="shared" ref="AJ6:AR6" si="5">IF(AJ7="",NA(),AJ7)</f>
        <v>0.8</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4044.41</v>
      </c>
      <c r="AU6" s="36">
        <f t="shared" ref="AU6:BC6" si="6">IF(AU7="",NA(),AU7)</f>
        <v>6888.02</v>
      </c>
      <c r="AV6" s="36">
        <f t="shared" si="6"/>
        <v>1160.45</v>
      </c>
      <c r="AW6" s="36">
        <f t="shared" si="6"/>
        <v>693.22</v>
      </c>
      <c r="AX6" s="36">
        <f t="shared" si="6"/>
        <v>883.82</v>
      </c>
      <c r="AY6" s="36">
        <f t="shared" si="6"/>
        <v>915.5</v>
      </c>
      <c r="AZ6" s="36">
        <f t="shared" si="6"/>
        <v>963.24</v>
      </c>
      <c r="BA6" s="36">
        <f t="shared" si="6"/>
        <v>381.53</v>
      </c>
      <c r="BB6" s="36">
        <f t="shared" si="6"/>
        <v>391.54</v>
      </c>
      <c r="BC6" s="36">
        <f t="shared" si="6"/>
        <v>384.34</v>
      </c>
      <c r="BD6" s="35" t="str">
        <f>IF(BD7="","",IF(BD7="-","【-】","【"&amp;SUBSTITUTE(TEXT(BD7,"#,##0.00"),"-","△")&amp;"】"))</f>
        <v>【262.87】</v>
      </c>
      <c r="BE6" s="36">
        <f>IF(BE7="",NA(),BE7)</f>
        <v>291.85000000000002</v>
      </c>
      <c r="BF6" s="36">
        <f t="shared" ref="BF6:BN6" si="7">IF(BF7="",NA(),BF7)</f>
        <v>268.76</v>
      </c>
      <c r="BG6" s="36">
        <f t="shared" si="7"/>
        <v>253.98</v>
      </c>
      <c r="BH6" s="36">
        <f t="shared" si="7"/>
        <v>232.62</v>
      </c>
      <c r="BI6" s="36">
        <f t="shared" si="7"/>
        <v>235.84</v>
      </c>
      <c r="BJ6" s="36">
        <f t="shared" si="7"/>
        <v>404.78</v>
      </c>
      <c r="BK6" s="36">
        <f t="shared" si="7"/>
        <v>400.38</v>
      </c>
      <c r="BL6" s="36">
        <f t="shared" si="7"/>
        <v>393.27</v>
      </c>
      <c r="BM6" s="36">
        <f t="shared" si="7"/>
        <v>386.97</v>
      </c>
      <c r="BN6" s="36">
        <f t="shared" si="7"/>
        <v>380.58</v>
      </c>
      <c r="BO6" s="35" t="str">
        <f>IF(BO7="","",IF(BO7="-","【-】","【"&amp;SUBSTITUTE(TEXT(BO7,"#,##0.00"),"-","△")&amp;"】"))</f>
        <v>【270.87】</v>
      </c>
      <c r="BP6" s="36">
        <f>IF(BP7="",NA(),BP7)</f>
        <v>76.23</v>
      </c>
      <c r="BQ6" s="36">
        <f t="shared" ref="BQ6:BY6" si="8">IF(BQ7="",NA(),BQ7)</f>
        <v>78.41</v>
      </c>
      <c r="BR6" s="36">
        <f t="shared" si="8"/>
        <v>83.79</v>
      </c>
      <c r="BS6" s="36">
        <f t="shared" si="8"/>
        <v>87.77</v>
      </c>
      <c r="BT6" s="36">
        <f t="shared" si="8"/>
        <v>90.34</v>
      </c>
      <c r="BU6" s="36">
        <f t="shared" si="8"/>
        <v>98.07</v>
      </c>
      <c r="BV6" s="36">
        <f t="shared" si="8"/>
        <v>96.56</v>
      </c>
      <c r="BW6" s="36">
        <f t="shared" si="8"/>
        <v>100.47</v>
      </c>
      <c r="BX6" s="36">
        <f t="shared" si="8"/>
        <v>101.72</v>
      </c>
      <c r="BY6" s="36">
        <f t="shared" si="8"/>
        <v>102.38</v>
      </c>
      <c r="BZ6" s="35" t="str">
        <f>IF(BZ7="","",IF(BZ7="-","【-】","【"&amp;SUBSTITUTE(TEXT(BZ7,"#,##0.00"),"-","△")&amp;"】"))</f>
        <v>【105.59】</v>
      </c>
      <c r="CA6" s="36">
        <f>IF(CA7="",NA(),CA7)</f>
        <v>237.31</v>
      </c>
      <c r="CB6" s="36">
        <f t="shared" ref="CB6:CJ6" si="9">IF(CB7="",NA(),CB7)</f>
        <v>231.43</v>
      </c>
      <c r="CC6" s="36">
        <f t="shared" si="9"/>
        <v>215.82</v>
      </c>
      <c r="CD6" s="36">
        <f t="shared" si="9"/>
        <v>206.13</v>
      </c>
      <c r="CE6" s="36">
        <f t="shared" si="9"/>
        <v>200.33</v>
      </c>
      <c r="CF6" s="36">
        <f t="shared" si="9"/>
        <v>172.26</v>
      </c>
      <c r="CG6" s="36">
        <f t="shared" si="9"/>
        <v>177.14</v>
      </c>
      <c r="CH6" s="36">
        <f t="shared" si="9"/>
        <v>169.82</v>
      </c>
      <c r="CI6" s="36">
        <f t="shared" si="9"/>
        <v>168.2</v>
      </c>
      <c r="CJ6" s="36">
        <f t="shared" si="9"/>
        <v>168.67</v>
      </c>
      <c r="CK6" s="35" t="str">
        <f>IF(CK7="","",IF(CK7="-","【-】","【"&amp;SUBSTITUTE(TEXT(CK7,"#,##0.00"),"-","△")&amp;"】"))</f>
        <v>【163.27】</v>
      </c>
      <c r="CL6" s="36">
        <f>IF(CL7="",NA(),CL7)</f>
        <v>59.55</v>
      </c>
      <c r="CM6" s="36">
        <f t="shared" ref="CM6:CU6" si="10">IF(CM7="",NA(),CM7)</f>
        <v>60.11</v>
      </c>
      <c r="CN6" s="36">
        <f t="shared" si="10"/>
        <v>60.95</v>
      </c>
      <c r="CO6" s="36">
        <f t="shared" si="10"/>
        <v>61.47</v>
      </c>
      <c r="CP6" s="36">
        <f t="shared" si="10"/>
        <v>62.02</v>
      </c>
      <c r="CQ6" s="36">
        <f t="shared" si="10"/>
        <v>55.68</v>
      </c>
      <c r="CR6" s="36">
        <f t="shared" si="10"/>
        <v>55.64</v>
      </c>
      <c r="CS6" s="36">
        <f t="shared" si="10"/>
        <v>55.13</v>
      </c>
      <c r="CT6" s="36">
        <f t="shared" si="10"/>
        <v>54.77</v>
      </c>
      <c r="CU6" s="36">
        <f t="shared" si="10"/>
        <v>54.92</v>
      </c>
      <c r="CV6" s="35" t="str">
        <f>IF(CV7="","",IF(CV7="-","【-】","【"&amp;SUBSTITUTE(TEXT(CV7,"#,##0.00"),"-","△")&amp;"】"))</f>
        <v>【59.94】</v>
      </c>
      <c r="CW6" s="36">
        <f>IF(CW7="",NA(),CW7)</f>
        <v>83.85</v>
      </c>
      <c r="CX6" s="36">
        <f t="shared" ref="CX6:DF6" si="11">IF(CX7="",NA(),CX7)</f>
        <v>83.75</v>
      </c>
      <c r="CY6" s="36">
        <f t="shared" si="11"/>
        <v>81.06</v>
      </c>
      <c r="CZ6" s="36">
        <f t="shared" si="11"/>
        <v>81.75</v>
      </c>
      <c r="DA6" s="36">
        <f t="shared" si="11"/>
        <v>82.49</v>
      </c>
      <c r="DB6" s="36">
        <f t="shared" si="11"/>
        <v>83.18</v>
      </c>
      <c r="DC6" s="36">
        <f t="shared" si="11"/>
        <v>83.09</v>
      </c>
      <c r="DD6" s="36">
        <f t="shared" si="11"/>
        <v>83</v>
      </c>
      <c r="DE6" s="36">
        <f t="shared" si="11"/>
        <v>82.89</v>
      </c>
      <c r="DF6" s="36">
        <f t="shared" si="11"/>
        <v>82.66</v>
      </c>
      <c r="DG6" s="35" t="str">
        <f>IF(DG7="","",IF(DG7="-","【-】","【"&amp;SUBSTITUTE(TEXT(DG7,"#,##0.00"),"-","△")&amp;"】"))</f>
        <v>【90.22】</v>
      </c>
      <c r="DH6" s="36">
        <f>IF(DH7="",NA(),DH7)</f>
        <v>44.61</v>
      </c>
      <c r="DI6" s="36">
        <f t="shared" ref="DI6:DQ6" si="12">IF(DI7="",NA(),DI7)</f>
        <v>46.49</v>
      </c>
      <c r="DJ6" s="36">
        <f t="shared" si="12"/>
        <v>50.92</v>
      </c>
      <c r="DK6" s="36">
        <f t="shared" si="12"/>
        <v>52.88</v>
      </c>
      <c r="DL6" s="36">
        <f t="shared" si="12"/>
        <v>54.38</v>
      </c>
      <c r="DM6" s="36">
        <f t="shared" si="12"/>
        <v>38.07</v>
      </c>
      <c r="DN6" s="36">
        <f t="shared" si="12"/>
        <v>39.06</v>
      </c>
      <c r="DO6" s="36">
        <f t="shared" si="12"/>
        <v>46.66</v>
      </c>
      <c r="DP6" s="36">
        <f t="shared" si="12"/>
        <v>47.46</v>
      </c>
      <c r="DQ6" s="36">
        <f t="shared" si="12"/>
        <v>48.49</v>
      </c>
      <c r="DR6" s="35" t="str">
        <f>IF(DR7="","",IF(DR7="-","【-】","【"&amp;SUBSTITUTE(TEXT(DR7,"#,##0.00"),"-","△")&amp;"】"))</f>
        <v>【47.91】</v>
      </c>
      <c r="DS6" s="36">
        <f>IF(DS7="",NA(),DS7)</f>
        <v>15.35</v>
      </c>
      <c r="DT6" s="36">
        <f t="shared" ref="DT6:EB6" si="13">IF(DT7="",NA(),DT7)</f>
        <v>15.4</v>
      </c>
      <c r="DU6" s="36">
        <f t="shared" si="13"/>
        <v>15.38</v>
      </c>
      <c r="DV6" s="36">
        <f t="shared" si="13"/>
        <v>15.81</v>
      </c>
      <c r="DW6" s="36">
        <f t="shared" si="13"/>
        <v>17.239999999999998</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0.38</v>
      </c>
      <c r="EE6" s="36">
        <f t="shared" ref="EE6:EM6" si="14">IF(EE7="",NA(),EE7)</f>
        <v>0.28999999999999998</v>
      </c>
      <c r="EF6" s="36">
        <f t="shared" si="14"/>
        <v>0.52</v>
      </c>
      <c r="EG6" s="36">
        <f t="shared" si="14"/>
        <v>0.32</v>
      </c>
      <c r="EH6" s="36">
        <f t="shared" si="14"/>
        <v>0.37</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412091</v>
      </c>
      <c r="D7" s="38">
        <v>46</v>
      </c>
      <c r="E7" s="38">
        <v>1</v>
      </c>
      <c r="F7" s="38">
        <v>0</v>
      </c>
      <c r="G7" s="38">
        <v>1</v>
      </c>
      <c r="H7" s="38" t="s">
        <v>105</v>
      </c>
      <c r="I7" s="38" t="s">
        <v>106</v>
      </c>
      <c r="J7" s="38" t="s">
        <v>107</v>
      </c>
      <c r="K7" s="38" t="s">
        <v>108</v>
      </c>
      <c r="L7" s="38" t="s">
        <v>109</v>
      </c>
      <c r="M7" s="38"/>
      <c r="N7" s="39" t="s">
        <v>110</v>
      </c>
      <c r="O7" s="39">
        <v>81.75</v>
      </c>
      <c r="P7" s="39">
        <v>93.88</v>
      </c>
      <c r="Q7" s="39">
        <v>3740</v>
      </c>
      <c r="R7" s="39">
        <v>27020</v>
      </c>
      <c r="S7" s="39">
        <v>126.41</v>
      </c>
      <c r="T7" s="39">
        <v>213.75</v>
      </c>
      <c r="U7" s="39">
        <v>25156</v>
      </c>
      <c r="V7" s="39">
        <v>83.4</v>
      </c>
      <c r="W7" s="39">
        <v>301.63</v>
      </c>
      <c r="X7" s="39">
        <v>96.78</v>
      </c>
      <c r="Y7" s="39">
        <v>97.78</v>
      </c>
      <c r="Z7" s="39">
        <v>104.02</v>
      </c>
      <c r="AA7" s="39">
        <v>105.68</v>
      </c>
      <c r="AB7" s="39">
        <v>106.76</v>
      </c>
      <c r="AC7" s="39">
        <v>107.57</v>
      </c>
      <c r="AD7" s="39">
        <v>106.55</v>
      </c>
      <c r="AE7" s="39">
        <v>110.01</v>
      </c>
      <c r="AF7" s="39">
        <v>111.21</v>
      </c>
      <c r="AG7" s="39">
        <v>111.71</v>
      </c>
      <c r="AH7" s="39">
        <v>114.35</v>
      </c>
      <c r="AI7" s="39">
        <v>0</v>
      </c>
      <c r="AJ7" s="39">
        <v>0.8</v>
      </c>
      <c r="AK7" s="39">
        <v>0</v>
      </c>
      <c r="AL7" s="39">
        <v>0</v>
      </c>
      <c r="AM7" s="39">
        <v>0</v>
      </c>
      <c r="AN7" s="39">
        <v>9.34</v>
      </c>
      <c r="AO7" s="39">
        <v>9.56</v>
      </c>
      <c r="AP7" s="39">
        <v>2.8</v>
      </c>
      <c r="AQ7" s="39">
        <v>1.93</v>
      </c>
      <c r="AR7" s="39">
        <v>1.72</v>
      </c>
      <c r="AS7" s="39">
        <v>0.79</v>
      </c>
      <c r="AT7" s="39">
        <v>4044.41</v>
      </c>
      <c r="AU7" s="39">
        <v>6888.02</v>
      </c>
      <c r="AV7" s="39">
        <v>1160.45</v>
      </c>
      <c r="AW7" s="39">
        <v>693.22</v>
      </c>
      <c r="AX7" s="39">
        <v>883.82</v>
      </c>
      <c r="AY7" s="39">
        <v>915.5</v>
      </c>
      <c r="AZ7" s="39">
        <v>963.24</v>
      </c>
      <c r="BA7" s="39">
        <v>381.53</v>
      </c>
      <c r="BB7" s="39">
        <v>391.54</v>
      </c>
      <c r="BC7" s="39">
        <v>384.34</v>
      </c>
      <c r="BD7" s="39">
        <v>262.87</v>
      </c>
      <c r="BE7" s="39">
        <v>291.85000000000002</v>
      </c>
      <c r="BF7" s="39">
        <v>268.76</v>
      </c>
      <c r="BG7" s="39">
        <v>253.98</v>
      </c>
      <c r="BH7" s="39">
        <v>232.62</v>
      </c>
      <c r="BI7" s="39">
        <v>235.84</v>
      </c>
      <c r="BJ7" s="39">
        <v>404.78</v>
      </c>
      <c r="BK7" s="39">
        <v>400.38</v>
      </c>
      <c r="BL7" s="39">
        <v>393.27</v>
      </c>
      <c r="BM7" s="39">
        <v>386.97</v>
      </c>
      <c r="BN7" s="39">
        <v>380.58</v>
      </c>
      <c r="BO7" s="39">
        <v>270.87</v>
      </c>
      <c r="BP7" s="39">
        <v>76.23</v>
      </c>
      <c r="BQ7" s="39">
        <v>78.41</v>
      </c>
      <c r="BR7" s="39">
        <v>83.79</v>
      </c>
      <c r="BS7" s="39">
        <v>87.77</v>
      </c>
      <c r="BT7" s="39">
        <v>90.34</v>
      </c>
      <c r="BU7" s="39">
        <v>98.07</v>
      </c>
      <c r="BV7" s="39">
        <v>96.56</v>
      </c>
      <c r="BW7" s="39">
        <v>100.47</v>
      </c>
      <c r="BX7" s="39">
        <v>101.72</v>
      </c>
      <c r="BY7" s="39">
        <v>102.38</v>
      </c>
      <c r="BZ7" s="39">
        <v>105.59</v>
      </c>
      <c r="CA7" s="39">
        <v>237.31</v>
      </c>
      <c r="CB7" s="39">
        <v>231.43</v>
      </c>
      <c r="CC7" s="39">
        <v>215.82</v>
      </c>
      <c r="CD7" s="39">
        <v>206.13</v>
      </c>
      <c r="CE7" s="39">
        <v>200.33</v>
      </c>
      <c r="CF7" s="39">
        <v>172.26</v>
      </c>
      <c r="CG7" s="39">
        <v>177.14</v>
      </c>
      <c r="CH7" s="39">
        <v>169.82</v>
      </c>
      <c r="CI7" s="39">
        <v>168.2</v>
      </c>
      <c r="CJ7" s="39">
        <v>168.67</v>
      </c>
      <c r="CK7" s="39">
        <v>163.27000000000001</v>
      </c>
      <c r="CL7" s="39">
        <v>59.55</v>
      </c>
      <c r="CM7" s="39">
        <v>60.11</v>
      </c>
      <c r="CN7" s="39">
        <v>60.95</v>
      </c>
      <c r="CO7" s="39">
        <v>61.47</v>
      </c>
      <c r="CP7" s="39">
        <v>62.02</v>
      </c>
      <c r="CQ7" s="39">
        <v>55.68</v>
      </c>
      <c r="CR7" s="39">
        <v>55.64</v>
      </c>
      <c r="CS7" s="39">
        <v>55.13</v>
      </c>
      <c r="CT7" s="39">
        <v>54.77</v>
      </c>
      <c r="CU7" s="39">
        <v>54.92</v>
      </c>
      <c r="CV7" s="39">
        <v>59.94</v>
      </c>
      <c r="CW7" s="39">
        <v>83.85</v>
      </c>
      <c r="CX7" s="39">
        <v>83.75</v>
      </c>
      <c r="CY7" s="39">
        <v>81.06</v>
      </c>
      <c r="CZ7" s="39">
        <v>81.75</v>
      </c>
      <c r="DA7" s="39">
        <v>82.49</v>
      </c>
      <c r="DB7" s="39">
        <v>83.18</v>
      </c>
      <c r="DC7" s="39">
        <v>83.09</v>
      </c>
      <c r="DD7" s="39">
        <v>83</v>
      </c>
      <c r="DE7" s="39">
        <v>82.89</v>
      </c>
      <c r="DF7" s="39">
        <v>82.66</v>
      </c>
      <c r="DG7" s="39">
        <v>90.22</v>
      </c>
      <c r="DH7" s="39">
        <v>44.61</v>
      </c>
      <c r="DI7" s="39">
        <v>46.49</v>
      </c>
      <c r="DJ7" s="39">
        <v>50.92</v>
      </c>
      <c r="DK7" s="39">
        <v>52.88</v>
      </c>
      <c r="DL7" s="39">
        <v>54.38</v>
      </c>
      <c r="DM7" s="39">
        <v>38.07</v>
      </c>
      <c r="DN7" s="39">
        <v>39.06</v>
      </c>
      <c r="DO7" s="39">
        <v>46.66</v>
      </c>
      <c r="DP7" s="39">
        <v>47.46</v>
      </c>
      <c r="DQ7" s="39">
        <v>48.49</v>
      </c>
      <c r="DR7" s="39">
        <v>47.91</v>
      </c>
      <c r="DS7" s="39">
        <v>15.35</v>
      </c>
      <c r="DT7" s="39">
        <v>15.4</v>
      </c>
      <c r="DU7" s="39">
        <v>15.38</v>
      </c>
      <c r="DV7" s="39">
        <v>15.81</v>
      </c>
      <c r="DW7" s="39">
        <v>17.239999999999998</v>
      </c>
      <c r="DX7" s="39">
        <v>7.73</v>
      </c>
      <c r="DY7" s="39">
        <v>8.8699999999999992</v>
      </c>
      <c r="DZ7" s="39">
        <v>9.85</v>
      </c>
      <c r="EA7" s="39">
        <v>9.7100000000000009</v>
      </c>
      <c r="EB7" s="39">
        <v>12.79</v>
      </c>
      <c r="EC7" s="39">
        <v>15</v>
      </c>
      <c r="ED7" s="39">
        <v>0.38</v>
      </c>
      <c r="EE7" s="39">
        <v>0.28999999999999998</v>
      </c>
      <c r="EF7" s="39">
        <v>0.52</v>
      </c>
      <c r="EG7" s="39">
        <v>0.32</v>
      </c>
      <c r="EH7" s="39">
        <v>0.37</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