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0.3\共有フォルダ\環境水道課\環境下水道課\★経営比較分析表◆H27年度から\〆2.7【依頼（2月8日〆）】令和２年度決算「経営比較分析表」の分析等について\"/>
    </mc:Choice>
  </mc:AlternateContent>
  <workbookProtection workbookAlgorithmName="SHA-512" workbookHashValue="XE+a5m/jxYHsrVLlv+1S4mbn0+UzxB2kVuLKJl/TcIDj8H6CdeUrTCNyudSiaPduhIFZinDl7f0Yq4iN6SIUyw==" workbookSaltValue="h4QUjiAIN3DuluNHFZ0N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<sst xmlns="http://schemas.openxmlformats.org/spreadsheetml/2006/main" count="247" uniqueCount="119">
  <si>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</si>
  <si>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</si>
  <si>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</si>
  <si>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</si>
  <si>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</si>
  <si>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</si>
  <si>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</si>
  <si>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</si>
  <si>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</si>
  <si>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</si>
  <si>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</si>
  <si>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</si>
  <si>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</si>
  <si>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</si>
  <si>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</si>
  <si>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</si>
  <si>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</si>
  <si>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</si>
  <si>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</si>
  <si>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</si>
  <si>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</si>
  <si>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</si>
  <si>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</si>
  <si>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</si>
  <si>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</si>
  <si>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</si>
  <si>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</si>
  <si>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</si>
  <si>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</si>
  <si>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</si>
  <si>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</si>
  <si>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</si>
  <si>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</si>
  <si>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</si>
  <si>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</si>
  <si>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</si>
  <si>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</si>
  <si>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</si>
  <si>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</si>
  <si>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</si>
  <si>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</si>
  <si>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</si>
  <si>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</si>
  <si>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</si>
  <si>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</si>
  <si>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</si>
  <si>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</si>
  <si>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</si>
  <si>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</si>
  <si>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</si>
  <si>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</si>
  <si>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</si>
  <si>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</si>
  <si>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</si>
  <si>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</si>
  <si>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</si>
  <si>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</si>
  <si>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</si>
  <si>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</si>
  <si>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</si>
  <si>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</si>
  <si>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</si>
  <si>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</si>
  <si>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</si>
  <si>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</si>
  <si>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</si>
  <si>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</si>
  <si>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</si>
  <si>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</si>
  <si>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</si>
  <si>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</si>
  <si>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</si>
  <si>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</si>
  <si>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</si>
  <si>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</si>
  <si>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</si>
  <si>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</si>
  <si>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</si>
  <si>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</si>
  <si>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</si>
  <si>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</si>
  <si>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</si>
  <si>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</si>
  <si>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</si>
  <si>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</si>
  <si>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</si>
  <si>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</si>
  <si>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</si>
  <si>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</si>
  <si>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</si>
  <si>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</si>
  <si>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</si>
  <si>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</si>
  <si>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</si>
  <si>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</si>
  <si>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</si>
  <si>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</si>
  <si>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</si>
  <si>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</si>
  <si>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</si>
  <si>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</si>
  <si>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</si>
  <si>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</si>
  <si>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</si>
  <si>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</si>
  <si>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</si>
  <si>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</si>
  <si>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</si>
  <si>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</si>
  <si>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</si>
  <si>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</si>
  <si>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</si>
  <si>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</si>
  <si>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</si>
  <si>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</si>
  <si>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</si>
  <si>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平成27年度より整備を行っており、新規施設の老朽化はまだ発生していないが、帰属物件の浄化槽の良好な管理には注意が必要である。</t>
    <phoneticPr fontId="4"/>
  </si>
  <si>
    <t>事業開始から5年が経過したがまだまだ整備中であるため、水洗化率が類似団体と比較して数値が低いので加入促進を図る必要がある。
　現在は、他会計からの繰入金は少ないが、今後の社会情勢の変化や財政状況に応じて使用料の改定を検討し、安定した健全経営を目指す。浄化槽や制度の利点を周知しながら、住民の衛生的な生活環境や水環境を守るため、事業を推進する。</t>
    <rPh sb="27" eb="30">
      <t>スイセンカ</t>
    </rPh>
    <rPh sb="30" eb="31">
      <t>リツ</t>
    </rPh>
    <rPh sb="44" eb="45">
      <t>ヒク</t>
    </rPh>
    <rPh sb="48" eb="50">
      <t>カニュウ</t>
    </rPh>
    <rPh sb="50" eb="52">
      <t>ソクシン</t>
    </rPh>
    <rPh sb="53" eb="54">
      <t>ハカ</t>
    </rPh>
    <rPh sb="55" eb="57">
      <t>ヒツヨウ</t>
    </rPh>
    <phoneticPr fontId="4"/>
  </si>
  <si>
    <t>①収益的収支比率
令和2年度の収益的収支比率は85.60％であり赤字となっている。使用料以外の収入（一般会計繰入金）に依存しているため、料金の見直しも含め経営改善を図っていく。また、昨年度より収益的収支比率が減少しているのは公営企業会計移行に伴う委託料の支払いが原因であり一時的なものである。
⑤経費回収率
経費回収率は41.08％で、使用料以外（一般会計繰入金）から賄っているのが現状である。使用料が適切であるか見直す必要がある。
⑥汚水処理原価
類似団体と比較して高くなっているが、事業進捗に伴う有収水量の増加により、改善が見込まれる。前年度より維持管理委託費が増加している。今後も維持管理費等の見直しを行い汚水処理原価を低くしていく必要がある。
⑦施設利用率は、類似団体を弱冠下回っているが、事業進捗により改善が見込まれる。今後、処理施設の利用状況を考える必要がある。
⑧水洗化率は整備中の事業であるため、平均値と比べると低い水準となっている。</t>
    <rPh sb="1" eb="3">
      <t>シュウエキ</t>
    </rPh>
    <rPh sb="3" eb="4">
      <t>テキ</t>
    </rPh>
    <rPh sb="4" eb="6">
      <t>シュウシ</t>
    </rPh>
    <rPh sb="6" eb="8">
      <t>ヒリツ</t>
    </rPh>
    <rPh sb="96" eb="99">
      <t>シュウエキテキ</t>
    </rPh>
    <rPh sb="99" eb="101">
      <t>シュウシ</t>
    </rPh>
    <rPh sb="101" eb="103">
      <t>ヒリツ</t>
    </rPh>
    <rPh sb="104" eb="106">
      <t>ゲンショウ</t>
    </rPh>
    <rPh sb="112" eb="114">
      <t>コウエイ</t>
    </rPh>
    <rPh sb="114" eb="116">
      <t>キギョウ</t>
    </rPh>
    <rPh sb="116" eb="118">
      <t>カイケイ</t>
    </rPh>
    <rPh sb="118" eb="120">
      <t>イコウ</t>
    </rPh>
    <rPh sb="121" eb="122">
      <t>トモナ</t>
    </rPh>
    <rPh sb="123" eb="126">
      <t>イタクリョウ</t>
    </rPh>
    <rPh sb="127" eb="129">
      <t>シハラ</t>
    </rPh>
    <rPh sb="131" eb="133">
      <t>ゲンイン</t>
    </rPh>
    <rPh sb="136" eb="139">
      <t>イチジテキ</t>
    </rPh>
    <rPh sb="149" eb="151">
      <t>ケイヒ</t>
    </rPh>
    <rPh sb="151" eb="153">
      <t>カイシュウ</t>
    </rPh>
    <rPh sb="153" eb="154">
      <t>リツ</t>
    </rPh>
    <rPh sb="247" eb="249">
      <t>シンチョク</t>
    </rPh>
    <rPh sb="250" eb="251">
      <t>トモナ</t>
    </rPh>
    <rPh sb="252" eb="254">
      <t>ユウシュウ</t>
    </rPh>
    <rPh sb="254" eb="256">
      <t>スイリョウ</t>
    </rPh>
    <rPh sb="257" eb="259">
      <t>ゾウカ</t>
    </rPh>
    <rPh sb="263" eb="265">
      <t>カイゼン</t>
    </rPh>
    <rPh sb="266" eb="268">
      <t>ミコ</t>
    </rPh>
    <rPh sb="272" eb="275">
      <t>ゼンネンド</t>
    </rPh>
    <rPh sb="277" eb="279">
      <t>イジ</t>
    </rPh>
    <rPh sb="279" eb="281">
      <t>カンリ</t>
    </rPh>
    <rPh sb="281" eb="283">
      <t>イタク</t>
    </rPh>
    <rPh sb="283" eb="284">
      <t>ヒ</t>
    </rPh>
    <rPh sb="285" eb="287">
      <t>ゾウカ</t>
    </rPh>
    <rPh sb="292" eb="294">
      <t>コンゴ</t>
    </rPh>
    <rPh sb="300" eb="301">
      <t>トウ</t>
    </rPh>
    <rPh sb="306" eb="307">
      <t>オコナ</t>
    </rPh>
    <rPh sb="342" eb="344">
      <t>ジャッカン</t>
    </rPh>
    <rPh sb="354" eb="356">
      <t>シンチョク</t>
    </rPh>
    <rPh sb="359" eb="361">
      <t>カイゼン</t>
    </rPh>
    <rPh sb="362" eb="364">
      <t>ミコ</t>
    </rPh>
    <rPh sb="368" eb="370">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</si>
</sst>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2-4D03-93B7-5D0B29885DF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8A2-4D03-93B7-5D0B29885DF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48.5</c:v>
                </c:pt>
                <c:pt idx="1">
                  <c:v>48.85</c:v>
                </c:pt>
                <c:pt idx="2">
                  <c:v>54.49</c:v>
                </c:pt>
                <c:pt idx="3">
                  <c:v>55.6</c:v>
                </c:pt>
                <c:pt idx="4">
                  <c:v>57.14</c:v>
                </c:pt>
              </c:numCache>
            </c:numRef>
          </c:val>
          <c:extLst>
            <c:ext xmlns:c16="http://schemas.microsoft.com/office/drawing/2014/chart" uri="{C3380CC4-5D6E-409C-BE32-E72D297353CC}">
              <c16:uniqueId val="{00000000-86F8-4FC4-AECB-7F336087F5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86F8-4FC4-AECB-7F336087F5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30.33</c:v>
                </c:pt>
                <c:pt idx="1">
                  <c:v>32.700000000000003</c:v>
                </c:pt>
                <c:pt idx="2">
                  <c:v>30.35</c:v>
                </c:pt>
                <c:pt idx="3">
                  <c:v>34.82</c:v>
                </c:pt>
                <c:pt idx="4">
                  <c:v>34.65</c:v>
                </c:pt>
              </c:numCache>
            </c:numRef>
          </c:val>
          <c:extLst>
            <c:ext xmlns:c16="http://schemas.microsoft.com/office/drawing/2014/chart" uri="{C3380CC4-5D6E-409C-BE32-E72D297353CC}">
              <c16:uniqueId val="{00000000-EFC1-4984-93B7-489BCF443F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EFC1-4984-93B7-489BCF443F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100.29</c:v>
                </c:pt>
                <c:pt idx="1">
                  <c:v>105.8</c:v>
                </c:pt>
                <c:pt idx="2">
                  <c:v>93.89</c:v>
                </c:pt>
                <c:pt idx="3">
                  <c:v>97.37</c:v>
                </c:pt>
                <c:pt idx="4">
                  <c:v>85.6</c:v>
                </c:pt>
              </c:numCache>
            </c:numRef>
          </c:val>
          <c:extLst>
            <c:ext xmlns:c16="http://schemas.microsoft.com/office/drawing/2014/chart" uri="{C3380CC4-5D6E-409C-BE32-E72D297353CC}">
              <c16:uniqueId val="{00000000-BEE9-45C5-AEBF-A2048557B55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9-45C5-AEBF-A2048557B55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0-4169-9BB2-3DA69C76D2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0-4169-9BB2-3DA69C76D2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33-4FCB-9A0E-66138AEF45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3-4FCB-9A0E-66138AEF45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0D-428F-AA08-0A18B86D465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0D-428F-AA08-0A18B86D465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98-44C1-8D51-C0A263DA92B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98-44C1-8D51-C0A263DA92B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666.08</c:v>
                </c:pt>
                <c:pt idx="1">
                  <c:v>553.04999999999995</c:v>
                </c:pt>
                <c:pt idx="2">
                  <c:v>519.75</c:v>
                </c:pt>
                <c:pt idx="3" formatCode="#,##0.00;&quot;△&quot;#,##0.00">
                  <c:v>0</c:v>
                </c:pt>
                <c:pt idx="4" formatCode="#,##0.00;&quot;△&quot;#,##0.00">
                  <c:v>0</c:v>
                </c:pt>
              </c:numCache>
            </c:numRef>
          </c:val>
          <c:extLst>
            <c:ext xmlns:c16="http://schemas.microsoft.com/office/drawing/2014/chart" uri="{C3380CC4-5D6E-409C-BE32-E72D297353CC}">
              <c16:uniqueId val="{00000000-242C-4910-ABB1-EFAF807935E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242C-4910-ABB1-EFAF807935E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39.57</c:v>
                </c:pt>
                <c:pt idx="1">
                  <c:v>45.94</c:v>
                </c:pt>
                <c:pt idx="2">
                  <c:v>52.1</c:v>
                </c:pt>
                <c:pt idx="3">
                  <c:v>48.64</c:v>
                </c:pt>
                <c:pt idx="4">
                  <c:v>41.08</c:v>
                </c:pt>
              </c:numCache>
            </c:numRef>
          </c:val>
          <c:extLst>
            <c:ext xmlns:c16="http://schemas.microsoft.com/office/drawing/2014/chart" uri="{C3380CC4-5D6E-409C-BE32-E72D297353CC}">
              <c16:uniqueId val="{00000000-7765-4DC3-8CB8-C846BCE329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7765-4DC3-8CB8-C846BCE329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381.98</c:v>
                </c:pt>
                <c:pt idx="1">
                  <c:v>357.12</c:v>
                </c:pt>
                <c:pt idx="2">
                  <c:v>289.60000000000002</c:v>
                </c:pt>
                <c:pt idx="3">
                  <c:v>311.91000000000003</c:v>
                </c:pt>
                <c:pt idx="4">
                  <c:v>377.51</c:v>
                </c:pt>
              </c:numCache>
            </c:numRef>
          </c:val>
          <c:extLst>
            <c:ext xmlns:c16="http://schemas.microsoft.com/office/drawing/2014/chart" uri="{C3380CC4-5D6E-409C-BE32-E72D297353CC}">
              <c16:uniqueId val="{00000000-E7C7-4D2C-8264-5B5B3ED454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E7C7-4D2C-8264-5B5B3ED454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嬉野市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25677</v>
      </c>
      <c r="AM8" s="51"/>
      <c r="AN8" s="51"/>
      <c r="AO8" s="51"/>
      <c r="AP8" s="51"/>
      <c r="AQ8" s="51"/>
      <c r="AR8" s="51"/>
      <c r="AS8" s="51"/>
      <c r="AT8" s="46">
        <f>データ!T6</f>
        <v>126.41</v>
      </c>
      <c r="AU8" s="46"/>
      <c r="AV8" s="46"/>
      <c r="AW8" s="46"/>
      <c r="AX8" s="46"/>
      <c r="AY8" s="46"/>
      <c r="AZ8" s="46"/>
      <c r="BA8" s="46"/>
      <c r="BB8" s="46">
        <f>データ!U6</f>
        <v>203.12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46.49</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11854</v>
      </c>
      <c r="AM10" s="51"/>
      <c r="AN10" s="51"/>
      <c r="AO10" s="51"/>
      <c r="AP10" s="51"/>
      <c r="AQ10" s="51"/>
      <c r="AR10" s="51"/>
      <c r="AS10" s="51"/>
      <c r="AT10" s="46">
        <f>データ!W6</f>
        <v>120.55</v>
      </c>
      <c r="AU10" s="46"/>
      <c r="AV10" s="46"/>
      <c r="AW10" s="46"/>
      <c r="AX10" s="46"/>
      <c r="AY10" s="46"/>
      <c r="AZ10" s="46"/>
      <c r="BA10" s="46"/>
      <c r="BB10" s="46">
        <f>データ!X6</f>
        <v>98.33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j9AolTEXncZdBjWUI6aDllXIZRsGzHhNWFW6PVqGNzBHG3cM+0FYPOW67VYnMfepFKnYJ4Vbp2tZFaIaYy6IZQ==" saltValue="e6LG4OTwHPK/ZrRIDxOS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412091</v>
      </c>
      <c r="D6" s="33">
        <f t="shared" si="3"/>
        <v>47</v>
      </c>
      <c r="E6" s="33">
        <f t="shared" si="3"/>
        <v>18</v>
      </c>
      <c r="F6" s="33">
        <f t="shared" si="3"/>
        <v>0</v>
      </c>
      <c r="G6" s="33">
        <f t="shared" si="3"/>
        <v>0</v>
      </c>
      <c r="H6" s="33" t="str">
        <f t="shared" si="3"/>
        <v>佐賀県　嬉野市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46.49</v>
      </c>
      <c r="Q6" s="34">
        <f t="shared" si="3"/>
        <v>100</v>
      </c>
      <c r="R6" s="34">
        <f t="shared" si="3"/>
        <v>2970</v>
      </c>
      <c r="S6" s="34">
        <f t="shared" si="3"/>
        <v>25677</v>
      </c>
      <c r="T6" s="34">
        <f t="shared" si="3"/>
        <v>126.41</v>
      </c>
      <c r="U6" s="34">
        <f t="shared" si="3"/>
        <v>203.12</v>
      </c>
      <c r="V6" s="34">
        <f t="shared" si="3"/>
        <v>11854</v>
      </c>
      <c r="W6" s="34">
        <f t="shared" si="3"/>
        <v>120.55</v>
      </c>
      <c r="X6" s="34">
        <f t="shared" si="3"/>
        <v>98.33</v>
      </c>
      <c r="Y6" s="35">
        <f>IF(Y7="",NA(),Y7)</f>
        <v>100.29</v>
      </c>
      <c r="Z6" s="35">
        <f t="shared" ref="Z6:AH6" si="4">IF(Z7="",NA(),Z7)</f>
        <v>105.8</v>
      </c>
      <c r="AA6" s="35">
        <f t="shared" si="4"/>
        <v>93.89</v>
      </c>
      <c r="AB6" s="35">
        <f t="shared" si="4"/>
        <v>97.37</v>
      </c>
      <c r="AC6" s="35">
        <f t="shared" si="4"/>
        <v>85.6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666.08</v>
      </c>
      <c r="BG6" s="35">
        <f t="shared" ref="BG6:BO6" si="7">IF(BG7="",NA(),BG7)</f>
        <v>553.04999999999995</v>
      </c>
      <c r="BH6" s="35">
        <f t="shared" si="7"/>
        <v>519.75</v>
      </c>
      <c r="BI6" s="34">
        <f t="shared" si="7"/>
        <v>0</v>
      </c>
      <c r="BJ6" s="34">
        <f t="shared" si="7"/>
        <v>0</v>
      </c>
      <c r="BK6" s="35">
        <f t="shared" si="7"/>
        <v>413.5</v>
      </c>
      <c r="BL6" s="35">
        <f t="shared" si="7"/>
        <v>407.42</v>
      </c>
      <c r="BM6" s="35">
        <f t="shared" si="7"/>
        <v>386.46</v>
      </c>
      <c r="BN6" s="35">
        <f t="shared" si="7"/>
        <v>421.25</v>
      </c>
      <c r="BO6" s="35">
        <f t="shared" si="7"/>
        <v>398.42</v>
      </c>
      <c r="BP6" s="34" t="str">
        <f>IF(BP7="","",IF(BP7="-","【-】","【"&amp;SUBSTITUTE(TEXT(BP7,"#,##0.00"),"-","△")&amp;"】"))</f>
        <v>【314.13】</v>
      </c>
      <c r="BQ6" s="35">
        <f>IF(BQ7="",NA(),BQ7)</f>
        <v>39.57</v>
      </c>
      <c r="BR6" s="35">
        <f t="shared" ref="BR6:BZ6" si="8">IF(BR7="",NA(),BR7)</f>
        <v>45.94</v>
      </c>
      <c r="BS6" s="35">
        <f t="shared" si="8"/>
        <v>52.1</v>
      </c>
      <c r="BT6" s="35">
        <f t="shared" si="8"/>
        <v>48.64</v>
      </c>
      <c r="BU6" s="35">
        <f t="shared" si="8"/>
        <v>41.08</v>
      </c>
      <c r="BV6" s="35">
        <f t="shared" si="8"/>
        <v>55.84</v>
      </c>
      <c r="BW6" s="35">
        <f t="shared" si="8"/>
        <v>57.08</v>
      </c>
      <c r="BX6" s="35">
        <f t="shared" si="8"/>
        <v>55.85</v>
      </c>
      <c r="BY6" s="35">
        <f t="shared" si="8"/>
        <v>53.23</v>
      </c>
      <c r="BZ6" s="35">
        <f t="shared" si="8"/>
        <v>50.7</v>
      </c>
      <c r="CA6" s="34" t="str">
        <f>IF(CA7="","",IF(CA7="-","【-】","【"&amp;SUBSTITUTE(TEXT(CA7,"#,##0.00"),"-","△")&amp;"】"))</f>
        <v>【58.42】</v>
      </c>
      <c r="CB6" s="35">
        <f>IF(CB7="",NA(),CB7)</f>
        <v>381.98</v>
      </c>
      <c r="CC6" s="35">
        <f t="shared" ref="CC6:CK6" si="9">IF(CC7="",NA(),CC7)</f>
        <v>357.12</v>
      </c>
      <c r="CD6" s="35">
        <f t="shared" si="9"/>
        <v>289.60000000000002</v>
      </c>
      <c r="CE6" s="35">
        <f t="shared" si="9"/>
        <v>311.91000000000003</v>
      </c>
      <c r="CF6" s="35">
        <f t="shared" si="9"/>
        <v>377.51</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48.5</v>
      </c>
      <c r="CN6" s="35">
        <f t="shared" ref="CN6:CV6" si="10">IF(CN7="",NA(),CN7)</f>
        <v>48.85</v>
      </c>
      <c r="CO6" s="35">
        <f t="shared" si="10"/>
        <v>54.49</v>
      </c>
      <c r="CP6" s="35">
        <f t="shared" si="10"/>
        <v>55.6</v>
      </c>
      <c r="CQ6" s="35">
        <f t="shared" si="10"/>
        <v>57.14</v>
      </c>
      <c r="CR6" s="35">
        <f t="shared" si="10"/>
        <v>61.55</v>
      </c>
      <c r="CS6" s="35">
        <f t="shared" si="10"/>
        <v>57.22</v>
      </c>
      <c r="CT6" s="35">
        <f t="shared" si="10"/>
        <v>54.93</v>
      </c>
      <c r="CU6" s="35">
        <f t="shared" si="10"/>
        <v>55.96</v>
      </c>
      <c r="CV6" s="35">
        <f t="shared" si="10"/>
        <v>56.45</v>
      </c>
      <c r="CW6" s="34" t="str">
        <f>IF(CW7="","",IF(CW7="-","【-】","【"&amp;SUBSTITUTE(TEXT(CW7,"#,##0.00"),"-","△")&amp;"】"))</f>
        <v>【57.83】</v>
      </c>
      <c r="CX6" s="35">
        <f>IF(CX7="",NA(),CX7)</f>
        <v>30.33</v>
      </c>
      <c r="CY6" s="35">
        <f t="shared" ref="CY6:DG6" si="11">IF(CY7="",NA(),CY7)</f>
        <v>32.700000000000003</v>
      </c>
      <c r="CZ6" s="35">
        <f t="shared" si="11"/>
        <v>30.35</v>
      </c>
      <c r="DA6" s="35">
        <f t="shared" si="11"/>
        <v>34.82</v>
      </c>
      <c r="DB6" s="35">
        <f t="shared" si="11"/>
        <v>34.65</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412091</v>
      </c>
      <c r="D7" s="37">
        <v>47</v>
      </c>
      <c r="E7" s="37">
        <v>18</v>
      </c>
      <c r="F7" s="37">
        <v>0</v>
      </c>
      <c r="G7" s="37">
        <v>0</v>
      </c>
      <c r="H7" s="37" t="s">
        <v>97</v>
      </c>
      <c r="I7" s="37" t="s">
        <v>98</v>
      </c>
      <c r="J7" s="37" t="s">
        <v>99</v>
      </c>
      <c r="K7" s="37" t="s">
        <v>100</v>
      </c>
      <c r="L7" s="37" t="s">
        <v>101</v>
      </c>
      <c r="M7" s="37" t="s">
        <v>102</v>
      </c>
      <c r="N7" s="38" t="s">
        <v>103</v>
      </c>
      <c r="O7" s="38" t="s">
        <v>104</v>
      </c>
      <c r="P7" s="38">
        <v>46.49</v>
      </c>
      <c r="Q7" s="38">
        <v>100</v>
      </c>
      <c r="R7" s="38">
        <v>2970</v>
      </c>
      <c r="S7" s="38">
        <v>25677</v>
      </c>
      <c r="T7" s="38">
        <v>126.41</v>
      </c>
      <c r="U7" s="38">
        <v>203.12</v>
      </c>
      <c r="V7" s="38">
        <v>11854</v>
      </c>
      <c r="W7" s="38">
        <v>120.55</v>
      </c>
      <c r="X7" s="38">
        <v>98.33</v>
      </c>
      <c r="Y7" s="38">
        <v>100.29</v>
      </c>
      <c r="Z7" s="38">
        <v>105.8</v>
      </c>
      <c r="AA7" s="38">
        <v>93.89</v>
      </c>
      <c r="AB7" s="38">
        <v>97.37</v>
      </c>
      <c r="AC7" s="38">
        <v>85.6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666.08</v>
      </c>
      <c r="BG7" s="38">
        <v>553.04999999999995</v>
      </c>
      <c r="BH7" s="38">
        <v>519.75</v>
      </c>
      <c r="BI7" s="38">
        <v>0</v>
      </c>
      <c r="BJ7" s="38">
        <v>0</v>
      </c>
      <c r="BK7" s="38">
        <v>413.5</v>
      </c>
      <c r="BL7" s="38">
        <v>407.42</v>
      </c>
      <c r="BM7" s="38">
        <v>386.46</v>
      </c>
      <c r="BN7" s="38">
        <v>421.25</v>
      </c>
      <c r="BO7" s="38">
        <v>398.42</v>
      </c>
      <c r="BP7" s="38">
        <v>314.13</v>
      </c>
      <c r="BQ7" s="38">
        <v>39.57</v>
      </c>
      <c r="BR7" s="38">
        <v>45.94</v>
      </c>
      <c r="BS7" s="38">
        <v>52.1</v>
      </c>
      <c r="BT7" s="38">
        <v>48.64</v>
      </c>
      <c r="BU7" s="38">
        <v>41.08</v>
      </c>
      <c r="BV7" s="38">
        <v>55.84</v>
      </c>
      <c r="BW7" s="38">
        <v>57.08</v>
      </c>
      <c r="BX7" s="38">
        <v>55.85</v>
      </c>
      <c r="BY7" s="38">
        <v>53.23</v>
      </c>
      <c r="BZ7" s="38">
        <v>50.7</v>
      </c>
      <c r="CA7" s="38">
        <v>58.42</v>
      </c>
      <c r="CB7" s="38">
        <v>381.98</v>
      </c>
      <c r="CC7" s="38">
        <v>357.12</v>
      </c>
      <c r="CD7" s="38">
        <v>289.60000000000002</v>
      </c>
      <c r="CE7" s="38">
        <v>311.91000000000003</v>
      </c>
      <c r="CF7" s="38">
        <v>377.51</v>
      </c>
      <c r="CG7" s="38">
        <v>287.57</v>
      </c>
      <c r="CH7" s="38">
        <v>286.86</v>
      </c>
      <c r="CI7" s="38">
        <v>287.91000000000003</v>
      </c>
      <c r="CJ7" s="38">
        <v>283.3</v>
      </c>
      <c r="CK7" s="38">
        <v>289.81</v>
      </c>
      <c r="CL7" s="38">
        <v>282.27999999999997</v>
      </c>
      <c r="CM7" s="38">
        <v>48.5</v>
      </c>
      <c r="CN7" s="38">
        <v>48.85</v>
      </c>
      <c r="CO7" s="38">
        <v>54.49</v>
      </c>
      <c r="CP7" s="38">
        <v>55.6</v>
      </c>
      <c r="CQ7" s="38">
        <v>57.14</v>
      </c>
      <c r="CR7" s="38">
        <v>61.55</v>
      </c>
      <c r="CS7" s="38">
        <v>57.22</v>
      </c>
      <c r="CT7" s="38">
        <v>54.93</v>
      </c>
      <c r="CU7" s="38">
        <v>55.96</v>
      </c>
      <c r="CV7" s="38">
        <v>56.45</v>
      </c>
      <c r="CW7" s="38">
        <v>57.83</v>
      </c>
      <c r="CX7" s="38">
        <v>30.33</v>
      </c>
      <c r="CY7" s="38">
        <v>32.700000000000003</v>
      </c>
      <c r="CZ7" s="38">
        <v>30.35</v>
      </c>
      <c r="DA7" s="38">
        <v>34.82</v>
      </c>
      <c r="DB7" s="38">
        <v>34.65</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2022-02-07T08:04:25Z</cp:lastPrinted>
  <dcterms:created xsi:type="dcterms:W3CDTF">2021-12-03T08:11:49Z</dcterms:created>
  <dcterms:modified xsi:type="dcterms:W3CDTF">2022-02-07T08:07:41Z</dcterms:modified>
  <cp:category/>
</cp:coreProperties>
</file>