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0.3\共有フォルダ\環境水道課\環境下水道課\★経営比較分析表◆H27年度から\2021◆令和２年度決算「経営比較分析表」の分析等について\2022.2.22修正提出\"/>
    </mc:Choice>
  </mc:AlternateContent>
  <workbookProtection workbookAlgorithmName="SHA-512" workbookHashValue="zzZItIX9m4oUEucAKNELWH5q4HGyDVDQPRbVu2MVJSGoScTEdDJac5DwrkFbv1P6JO6ZbvaRlQMCeCOWcaemzA==" workbookSaltValue="g3AwbKzJ77aFNULlPn34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<sst xmlns="http://schemas.openxmlformats.org/spreadsheetml/2006/main" count="236" uniqueCount="119">
  <si>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</si>
  <si>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</si>
  <si>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</si>
  <si>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</si>
  <si>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</si>
  <si>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</si>
  <si>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</si>
  <si>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</si>
  <si>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</si>
  <si>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</si>
  <si>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</si>
  <si>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</si>
  <si>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</si>
  <si>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</si>
  <si>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</si>
  <si>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</si>
  <si>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</si>
  <si>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</si>
  <si>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</si>
  <si>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</si>
  <si>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</si>
  <si>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</si>
  <si>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</si>
  <si>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</si>
  <si>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</si>
  <si>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</si>
  <si>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</si>
  <si>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</si>
  <si>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</si>
  <si>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</si>
  <si>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</si>
  <si>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</si>
  <si>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</si>
  <si>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</si>
  <si>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</si>
  <si>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</si>
  <si>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</si>
  <si>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</si>
  <si>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</si>
  <si>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</si>
  <si>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</si>
  <si>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</si>
  <si>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</si>
  <si>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</si>
  <si>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</si>
  <si>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</si>
  <si>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</si>
  <si>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</si>
  <si>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</si>
  <si>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</si>
  <si>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</si>
  <si>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</si>
  <si>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</si>
  <si>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</si>
  <si>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</si>
  <si>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</si>
  <si>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</si>
  <si>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</si>
  <si>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</si>
  <si>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</si>
  <si>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</si>
  <si>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</si>
  <si>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</si>
  <si>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</si>
  <si>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</si>
  <si>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</si>
  <si>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</si>
  <si>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</si>
  <si>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</si>
  <si>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</si>
  <si>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</si>
  <si>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</si>
  <si>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</si>
  <si>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</si>
  <si>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</si>
  <si>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</si>
  <si>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</si>
  <si>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</si>
  <si>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</si>
  <si>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</si>
  <si>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</si>
  <si>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</si>
  <si>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</si>
  <si>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</si>
  <si>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</si>
  <si>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</si>
  <si>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</si>
  <si>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</si>
  <si>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</si>
  <si>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</si>
  <si>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</si>
  <si>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</si>
  <si>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</si>
  <si>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</si>
  <si>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</si>
  <si>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</si>
  <si>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</si>
  <si>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</si>
  <si>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</si>
  <si>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</si>
  <si>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</si>
  <si>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</si>
  <si>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</si>
  <si>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</si>
  <si>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</si>
  <si>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</si>
  <si>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</si>
  <si>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</si>
  <si>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</si>
  <si>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</si>
  <si>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</si>
  <si>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</si>
  <si>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</si>
  <si>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</si>
  <si>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</si>
  <si>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</si>
  <si>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平成９年に整備を行っており、管渠等の老朽化はまだ深刻な状況には至っていない。</t>
    <rPh sb="24" eb="26">
      <t>シンコク</t>
    </rPh>
    <rPh sb="27" eb="29">
      <t>ジョウキョウ</t>
    </rPh>
    <rPh sb="31" eb="32">
      <t>イタ</t>
    </rPh>
    <phoneticPr fontId="4"/>
  </si>
  <si>
    <t>①収益的収支比率
令和2年度の収益的収支比率は76.07％であり赤字となっている。使用料以外の収入（一般会計繰入金）に依存しているため、料金の見直しも含め経営改善を図っていく。また、昨年度より収益的収支比率が減少しているのは公営企業会計移行に伴う委託料の支払いが原因であり一時的なものである。
⑤経費回収率
使用料で回収すべき経費についても、接続戸数が伸びない為、類似団体の平均より著しく低くなっている。料金の見直し、業務の効率化、適正な使用料収入の確保が必要とされる。また、処理施設の老朽化により設備の更新費用が年々増加し汚水維持管理費が増加そのため、計画的な設備投資が必要である。
⑥汚水処理原価
汚水処理に要した費用については、接続戸数が伸びない為、類似団体より高く推移しており、施設の効率化を高めることが必要とされる。また、処理施設の老朽化により設備の更新費用が年々増加し汚水維持管理費が増加するため、計画的な設備投資が必要である。
⑦施設利用率
指標は、接続戸数が伸びない為、類似平均より低く推移している。施設の効率を高めていくための検討が必要である。また、処理施設の老朽化により設備の更新費用が年々増加し汚水維持管理費が増加するため、計画的な設備投資が必要である。
⑧水洗化率
指標は、接続戸数が伸びない為、平均値を下回っている。今後も普及拡大に向けた広報等を行う。</t>
    <rPh sb="177" eb="178">
      <t>ノ</t>
    </rPh>
    <rPh sb="181" eb="182">
      <t>タメ</t>
    </rPh>
    <rPh sb="239" eb="241">
      <t>ショリ</t>
    </rPh>
    <rPh sb="323" eb="324">
      <t>ノ</t>
    </rPh>
    <rPh sb="327" eb="328">
      <t>タメ</t>
    </rPh>
    <rPh sb="367" eb="369">
      <t>ショリ</t>
    </rPh>
    <rPh sb="391" eb="393">
      <t>オスイ</t>
    </rPh>
    <rPh sb="393" eb="395">
      <t>イジ</t>
    </rPh>
    <rPh sb="395" eb="397">
      <t>カンリ</t>
    </rPh>
    <rPh sb="397" eb="398">
      <t>ヒ</t>
    </rPh>
    <rPh sb="399" eb="401">
      <t>ゾウカ</t>
    </rPh>
    <rPh sb="406" eb="409">
      <t>ケイカクテキ</t>
    </rPh>
    <rPh sb="410" eb="412">
      <t>セツビ</t>
    </rPh>
    <rPh sb="412" eb="414">
      <t>トウシ</t>
    </rPh>
    <rPh sb="415" eb="417">
      <t>ヒツヨウ</t>
    </rPh>
    <rPh sb="438" eb="439">
      <t>ノ</t>
    </rPh>
    <rPh sb="442" eb="443">
      <t>タメ</t>
    </rPh>
    <rPh sb="485" eb="487">
      <t>ショリ</t>
    </rPh>
    <rPh sb="555" eb="556">
      <t>ノ</t>
    </rPh>
    <phoneticPr fontId="16"/>
  </si>
  <si>
    <r>
      <t>現在、農業集落排水（個別処理を含む）と公共下水道等の料金体系が異なるため、料金体系を統一する予定である。（Ｒ３．4月から） 同時に、今後の適正な使用料の収入の確保、汚水処理費の削減等により、経営の改善を見込む</t>
    </r>
    <r>
      <rPr>
        <sz val="11"/>
        <rFont val="ＭＳ ゴシック"/>
        <family val="3"/>
        <charset val="128"/>
      </rPr>
      <t>。
また、加入者分担金の支払いは完了しているが、農業集落排水に接続していない家庭があるため、その家庭を中心に広報で接続向上を図りたい。</t>
    </r>
    <rPh sb="24" eb="25">
      <t>トウ</t>
    </rPh>
    <rPh sb="46" eb="48">
      <t>ヨテイ</t>
    </rPh>
    <rPh sb="57" eb="58">
      <t>ガツ</t>
    </rPh>
    <rPh sb="62" eb="64">
      <t>ドウジ</t>
    </rPh>
    <rPh sb="109" eb="112">
      <t>カニュウシャ</t>
    </rPh>
    <rPh sb="112" eb="115">
      <t>ブンタンキン</t>
    </rPh>
    <rPh sb="116" eb="118">
      <t>シハラ</t>
    </rPh>
    <rPh sb="128" eb="130">
      <t>ノウギョウ</t>
    </rPh>
    <rPh sb="130" eb="132">
      <t>シュウラク</t>
    </rPh>
    <rPh sb="132" eb="134">
      <t>ハイスイ</t>
    </rPh>
    <rPh sb="135" eb="137">
      <t>セツゾク</t>
    </rPh>
    <rPh sb="142" eb="144">
      <t>カテイ</t>
    </rPh>
    <rPh sb="158" eb="160">
      <t>コウホウ</t>
    </rPh>
    <rPh sb="161" eb="163">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</si>
</sst>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shrinkToFit="1"/>
      <protection locked="0"/>
    </xf>
    <xf numFmtId="0" fontId="15" fillId="0" borderId="0" xfId="2" applyFont="1" applyBorder="1" applyAlignment="1" applyProtection="1">
      <alignment horizontal="left" vertical="top" wrapText="1" shrinkToFit="1"/>
      <protection locked="0"/>
    </xf>
    <xf numFmtId="0" fontId="15" fillId="0" borderId="7" xfId="2" applyFont="1" applyBorder="1" applyAlignment="1" applyProtection="1">
      <alignment horizontal="left" vertical="top" wrapText="1" shrinkToFit="1"/>
      <protection locked="0"/>
    </xf>
    <xf numFmtId="0" fontId="15" fillId="0" borderId="8" xfId="2" applyFont="1" applyBorder="1" applyAlignment="1" applyProtection="1">
      <alignment horizontal="left" vertical="top" wrapText="1" shrinkToFit="1"/>
      <protection locked="0"/>
    </xf>
    <xf numFmtId="0" fontId="15" fillId="0" borderId="1" xfId="2" applyFont="1" applyBorder="1" applyAlignment="1" applyProtection="1">
      <alignment horizontal="left" vertical="top" wrapText="1" shrinkToFit="1"/>
      <protection locked="0"/>
    </xf>
    <xf numFmtId="0" fontId="15" fillId="0" borderId="9" xfId="2" applyFont="1" applyBorder="1" applyAlignment="1" applyProtection="1">
      <alignment horizontal="left" vertical="top" wrapText="1"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E-493C-9470-ACDFD407D6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9EE-493C-9470-ACDFD407D6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43.45</c:v>
                </c:pt>
                <c:pt idx="1">
                  <c:v>43.45</c:v>
                </c:pt>
                <c:pt idx="2">
                  <c:v>43.45</c:v>
                </c:pt>
                <c:pt idx="3">
                  <c:v>43.45</c:v>
                </c:pt>
                <c:pt idx="4">
                  <c:v>43.45</c:v>
                </c:pt>
              </c:numCache>
            </c:numRef>
          </c:val>
          <c:extLst>
            <c:ext xmlns:c16="http://schemas.microsoft.com/office/drawing/2014/chart" uri="{C3380CC4-5D6E-409C-BE32-E72D297353CC}">
              <c16:uniqueId val="{00000000-27FF-4F59-9C66-A78A4BF812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7FF-4F59-9C66-A78A4BF812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78.63</c:v>
                </c:pt>
                <c:pt idx="1">
                  <c:v>79.45</c:v>
                </c:pt>
                <c:pt idx="2">
                  <c:v>79.59</c:v>
                </c:pt>
                <c:pt idx="3">
                  <c:v>79.94</c:v>
                </c:pt>
                <c:pt idx="4">
                  <c:v>80.739999999999995</c:v>
                </c:pt>
              </c:numCache>
            </c:numRef>
          </c:val>
          <c:extLst>
            <c:ext xmlns:c16="http://schemas.microsoft.com/office/drawing/2014/chart" uri="{C3380CC4-5D6E-409C-BE32-E72D297353CC}">
              <c16:uniqueId val="{00000000-5844-4130-A094-AA466280FC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844-4130-A094-AA466280FC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73.06</c:v>
                </c:pt>
                <c:pt idx="1">
                  <c:v>78.84</c:v>
                </c:pt>
                <c:pt idx="2">
                  <c:v>78.27</c:v>
                </c:pt>
                <c:pt idx="3">
                  <c:v>79.400000000000006</c:v>
                </c:pt>
                <c:pt idx="4">
                  <c:v>76.069999999999993</c:v>
                </c:pt>
              </c:numCache>
            </c:numRef>
          </c:val>
          <c:extLst>
            <c:ext xmlns:c16="http://schemas.microsoft.com/office/drawing/2014/chart" uri="{C3380CC4-5D6E-409C-BE32-E72D297353CC}">
              <c16:uniqueId val="{00000000-257B-4211-AA8C-250897ED75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B-4211-AA8C-250897ED75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5-4420-A824-E92BEE7193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5-4420-A824-E92BEE7193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8-4AB8-8243-B07049F183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8-4AB8-8243-B07049F183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A-476A-A983-5610225FDE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A-476A-A983-5610225FDE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F-4A8D-A6D4-C8F8A2E6BC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F-4A8D-A6D4-C8F8A2E6BC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2787.84</c:v>
                </c:pt>
                <c:pt idx="1">
                  <c:v>2592.67</c:v>
                </c:pt>
                <c:pt idx="2">
                  <c:v>2408.62</c:v>
                </c:pt>
                <c:pt idx="3" formatCode="#,##0.00;&quot;△&quot;#,##0.00">
                  <c:v>0</c:v>
                </c:pt>
                <c:pt idx="4" formatCode="#,##0.00;&quot;△&quot;#,##0.00">
                  <c:v>0</c:v>
                </c:pt>
              </c:numCache>
            </c:numRef>
          </c:val>
          <c:extLst>
            <c:ext xmlns:c16="http://schemas.microsoft.com/office/drawing/2014/chart" uri="{C3380CC4-5D6E-409C-BE32-E72D297353CC}">
              <c16:uniqueId val="{00000000-6088-484E-911D-DCDEB0210E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088-484E-911D-DCDEB0210E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23.67</c:v>
                </c:pt>
                <c:pt idx="1">
                  <c:v>53.97</c:v>
                </c:pt>
                <c:pt idx="2">
                  <c:v>51.62</c:v>
                </c:pt>
                <c:pt idx="3">
                  <c:v>53.03</c:v>
                </c:pt>
                <c:pt idx="4">
                  <c:v>46.01</c:v>
                </c:pt>
              </c:numCache>
            </c:numRef>
          </c:val>
          <c:extLst>
            <c:ext xmlns:c16="http://schemas.microsoft.com/office/drawing/2014/chart" uri="{C3380CC4-5D6E-409C-BE32-E72D297353CC}">
              <c16:uniqueId val="{00000000-8129-402C-8123-1EC90905BC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129-402C-8123-1EC90905BC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527.09</c:v>
                </c:pt>
                <c:pt idx="1">
                  <c:v>237.12</c:v>
                </c:pt>
                <c:pt idx="2">
                  <c:v>291.83999999999997</c:v>
                </c:pt>
                <c:pt idx="3">
                  <c:v>283.31</c:v>
                </c:pt>
                <c:pt idx="4">
                  <c:v>299.45</c:v>
                </c:pt>
              </c:numCache>
            </c:numRef>
          </c:val>
          <c:extLst>
            <c:ext xmlns:c16="http://schemas.microsoft.com/office/drawing/2014/chart" uri="{C3380CC4-5D6E-409C-BE32-E72D297353CC}">
              <c16:uniqueId val="{00000000-7B35-4CE9-AD29-D2BE7742EE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B35-4CE9-AD29-D2BE7742EE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49" zoomScaleNormal="100" workbookViewId="0">
      <selection activeCell="CI73" sqref="CI7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嬉野市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25677</v>
      </c>
      <c r="AM8" s="51"/>
      <c r="AN8" s="51"/>
      <c r="AO8" s="51"/>
      <c r="AP8" s="51"/>
      <c r="AQ8" s="51"/>
      <c r="AR8" s="51"/>
      <c r="AS8" s="51"/>
      <c r="AT8" s="46">
        <f>データ!T6</f>
        <v>126.41</v>
      </c>
      <c r="AU8" s="46"/>
      <c r="AV8" s="46"/>
      <c r="AW8" s="46"/>
      <c r="AX8" s="46"/>
      <c r="AY8" s="46"/>
      <c r="AZ8" s="46"/>
      <c r="BA8" s="46"/>
      <c r="BB8" s="46">
        <f>データ!U6</f>
        <v>203.12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23.72</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6048</v>
      </c>
      <c r="AM10" s="51"/>
      <c r="AN10" s="51"/>
      <c r="AO10" s="51"/>
      <c r="AP10" s="51"/>
      <c r="AQ10" s="51"/>
      <c r="AR10" s="51"/>
      <c r="AS10" s="51"/>
      <c r="AT10" s="46">
        <f>データ!W6</f>
        <v>2.78</v>
      </c>
      <c r="AU10" s="46"/>
      <c r="AV10" s="46"/>
      <c r="AW10" s="46"/>
      <c r="AX10" s="46"/>
      <c r="AY10" s="46"/>
      <c r="AZ10" s="46"/>
      <c r="BA10" s="46"/>
      <c r="BB10" s="46">
        <f>データ!X6</f>
        <v>2175.54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wB77TpVcVWxXs3Dc9pXyGUZtwK7d35c9BHfOVv4NRMMA7/cJn+MTt/YwxtTPw1hSzQJSi4HhMP4G6rNtEu8nUg==" saltValue="SDfD3kLBcwB8g7BF7Z4a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412091</v>
      </c>
      <c r="D6" s="33">
        <f t="shared" si="3"/>
        <v>47</v>
      </c>
      <c r="E6" s="33">
        <f t="shared" si="3"/>
        <v>17</v>
      </c>
      <c r="F6" s="33">
        <f t="shared" si="3"/>
        <v>5</v>
      </c>
      <c r="G6" s="33">
        <f t="shared" si="3"/>
        <v>0</v>
      </c>
      <c r="H6" s="33" t="str">
        <f t="shared" si="3"/>
        <v>佐賀県　嬉野市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23.72</v>
      </c>
      <c r="Q6" s="34">
        <f t="shared" si="3"/>
        <v>100</v>
      </c>
      <c r="R6" s="34">
        <f t="shared" si="3"/>
        <v>2750</v>
      </c>
      <c r="S6" s="34">
        <f t="shared" si="3"/>
        <v>25677</v>
      </c>
      <c r="T6" s="34">
        <f t="shared" si="3"/>
        <v>126.41</v>
      </c>
      <c r="U6" s="34">
        <f t="shared" si="3"/>
        <v>203.12</v>
      </c>
      <c r="V6" s="34">
        <f t="shared" si="3"/>
        <v>6048</v>
      </c>
      <c r="W6" s="34">
        <f t="shared" si="3"/>
        <v>2.78</v>
      </c>
      <c r="X6" s="34">
        <f t="shared" si="3"/>
        <v>2175.54</v>
      </c>
      <c r="Y6" s="35">
        <f>IF(Y7="",NA(),Y7)</f>
        <v>73.06</v>
      </c>
      <c r="Z6" s="35">
        <f t="shared" ref="Z6:AH6" si="4">IF(Z7="",NA(),Z7)</f>
        <v>78.84</v>
      </c>
      <c r="AA6" s="35">
        <f t="shared" si="4"/>
        <v>78.27</v>
      </c>
      <c r="AB6" s="35">
        <f t="shared" si="4"/>
        <v>79.400000000000006</v>
      </c>
      <c r="AC6" s="35">
        <f t="shared" si="4"/>
        <v>76.069999999999993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2787.84</v>
      </c>
      <c r="BG6" s="35">
        <f t="shared" ref="BG6:BO6" si="7">IF(BG7="",NA(),BG7)</f>
        <v>2592.67</v>
      </c>
      <c r="BH6" s="35">
        <f t="shared" si="7"/>
        <v>2408.62</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23.67</v>
      </c>
      <c r="BR6" s="35">
        <f t="shared" ref="BR6:BZ6" si="8">IF(BR7="",NA(),BR7)</f>
        <v>53.97</v>
      </c>
      <c r="BS6" s="35">
        <f t="shared" si="8"/>
        <v>51.62</v>
      </c>
      <c r="BT6" s="35">
        <f t="shared" si="8"/>
        <v>53.03</v>
      </c>
      <c r="BU6" s="35">
        <f t="shared" si="8"/>
        <v>46.01</v>
      </c>
      <c r="BV6" s="35">
        <f t="shared" si="8"/>
        <v>55.32</v>
      </c>
      <c r="BW6" s="35">
        <f t="shared" si="8"/>
        <v>59.8</v>
      </c>
      <c r="BX6" s="35">
        <f t="shared" si="8"/>
        <v>57.77</v>
      </c>
      <c r="BY6" s="35">
        <f t="shared" si="8"/>
        <v>57.31</v>
      </c>
      <c r="BZ6" s="35">
        <f t="shared" si="8"/>
        <v>57.08</v>
      </c>
      <c r="CA6" s="34" t="str">
        <f>IF(CA7="","",IF(CA7="-","【-】","【"&amp;SUBSTITUTE(TEXT(CA7,"#,##0.00"),"-","△")&amp;"】"))</f>
        <v>【60.94】</v>
      </c>
      <c r="CB6" s="35">
        <f>IF(CB7="",NA(),CB7)</f>
        <v>527.09</v>
      </c>
      <c r="CC6" s="35">
        <f t="shared" ref="CC6:CK6" si="9">IF(CC7="",NA(),CC7)</f>
        <v>237.12</v>
      </c>
      <c r="CD6" s="35">
        <f t="shared" si="9"/>
        <v>291.83999999999997</v>
      </c>
      <c r="CE6" s="35">
        <f t="shared" si="9"/>
        <v>283.31</v>
      </c>
      <c r="CF6" s="35">
        <f t="shared" si="9"/>
        <v>299.45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43.45</v>
      </c>
      <c r="CN6" s="35">
        <f t="shared" ref="CN6:CV6" si="10">IF(CN7="",NA(),CN7)</f>
        <v>43.45</v>
      </c>
      <c r="CO6" s="35">
        <f t="shared" si="10"/>
        <v>43.45</v>
      </c>
      <c r="CP6" s="35">
        <f t="shared" si="10"/>
        <v>43.45</v>
      </c>
      <c r="CQ6" s="35">
        <f t="shared" si="10"/>
        <v>43.45</v>
      </c>
      <c r="CR6" s="35">
        <f t="shared" si="10"/>
        <v>60.65</v>
      </c>
      <c r="CS6" s="35">
        <f t="shared" si="10"/>
        <v>51.75</v>
      </c>
      <c r="CT6" s="35">
        <f t="shared" si="10"/>
        <v>50.68</v>
      </c>
      <c r="CU6" s="35">
        <f t="shared" si="10"/>
        <v>50.14</v>
      </c>
      <c r="CV6" s="35">
        <f t="shared" si="10"/>
        <v>54.83</v>
      </c>
      <c r="CW6" s="34" t="str">
        <f>IF(CW7="","",IF(CW7="-","【-】","【"&amp;SUBSTITUTE(TEXT(CW7,"#,##0.00"),"-","△")&amp;"】"))</f>
        <v>【54.84】</v>
      </c>
      <c r="CX6" s="35">
        <f>IF(CX7="",NA(),CX7)</f>
        <v>78.63</v>
      </c>
      <c r="CY6" s="35">
        <f t="shared" ref="CY6:DG6" si="11">IF(CY7="",NA(),CY7)</f>
        <v>79.45</v>
      </c>
      <c r="CZ6" s="35">
        <f t="shared" si="11"/>
        <v>79.59</v>
      </c>
      <c r="DA6" s="35">
        <f t="shared" si="11"/>
        <v>79.94</v>
      </c>
      <c r="DB6" s="35">
        <f t="shared" si="11"/>
        <v>80.739999999999995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412091</v>
      </c>
      <c r="D7" s="37">
        <v>47</v>
      </c>
      <c r="E7" s="37">
        <v>17</v>
      </c>
      <c r="F7" s="37">
        <v>5</v>
      </c>
      <c r="G7" s="37">
        <v>0</v>
      </c>
      <c r="H7" s="37" t="s">
        <v>97</v>
      </c>
      <c r="I7" s="37" t="s">
        <v>98</v>
      </c>
      <c r="J7" s="37" t="s">
        <v>99</v>
      </c>
      <c r="K7" s="37" t="s">
        <v>100</v>
      </c>
      <c r="L7" s="37" t="s">
        <v>101</v>
      </c>
      <c r="M7" s="37" t="s">
        <v>102</v>
      </c>
      <c r="N7" s="38" t="s">
        <v>103</v>
      </c>
      <c r="O7" s="38" t="s">
        <v>104</v>
      </c>
      <c r="P7" s="38">
        <v>23.72</v>
      </c>
      <c r="Q7" s="38">
        <v>100</v>
      </c>
      <c r="R7" s="38">
        <v>2750</v>
      </c>
      <c r="S7" s="38">
        <v>25677</v>
      </c>
      <c r="T7" s="38">
        <v>126.41</v>
      </c>
      <c r="U7" s="38">
        <v>203.12</v>
      </c>
      <c r="V7" s="38">
        <v>6048</v>
      </c>
      <c r="W7" s="38">
        <v>2.78</v>
      </c>
      <c r="X7" s="38">
        <v>2175.54</v>
      </c>
      <c r="Y7" s="38">
        <v>73.06</v>
      </c>
      <c r="Z7" s="38">
        <v>78.84</v>
      </c>
      <c r="AA7" s="38">
        <v>78.27</v>
      </c>
      <c r="AB7" s="38">
        <v>79.400000000000006</v>
      </c>
      <c r="AC7" s="38">
        <v>76.069999999999993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2787.84</v>
      </c>
      <c r="BG7" s="38">
        <v>2592.67</v>
      </c>
      <c r="BH7" s="38">
        <v>2408.62</v>
      </c>
      <c r="BI7" s="38">
        <v>0</v>
      </c>
      <c r="BJ7" s="38">
        <v>0</v>
      </c>
      <c r="BK7" s="38">
        <v>974.93</v>
      </c>
      <c r="BL7" s="38">
        <v>855.8</v>
      </c>
      <c r="BM7" s="38">
        <v>789.46</v>
      </c>
      <c r="BN7" s="38">
        <v>826.83</v>
      </c>
      <c r="BO7" s="38">
        <v>867.83</v>
      </c>
      <c r="BP7" s="38">
        <v>832.52</v>
      </c>
      <c r="BQ7" s="38">
        <v>23.67</v>
      </c>
      <c r="BR7" s="38">
        <v>53.97</v>
      </c>
      <c r="BS7" s="38">
        <v>51.62</v>
      </c>
      <c r="BT7" s="38">
        <v>53.03</v>
      </c>
      <c r="BU7" s="38">
        <v>46.01</v>
      </c>
      <c r="BV7" s="38">
        <v>55.32</v>
      </c>
      <c r="BW7" s="38">
        <v>59.8</v>
      </c>
      <c r="BX7" s="38">
        <v>57.77</v>
      </c>
      <c r="BY7" s="38">
        <v>57.31</v>
      </c>
      <c r="BZ7" s="38">
        <v>57.08</v>
      </c>
      <c r="CA7" s="38">
        <v>60.94</v>
      </c>
      <c r="CB7" s="38">
        <v>527.09</v>
      </c>
      <c r="CC7" s="38">
        <v>237.12</v>
      </c>
      <c r="CD7" s="38">
        <v>291.83999999999997</v>
      </c>
      <c r="CE7" s="38">
        <v>283.31</v>
      </c>
      <c r="CF7" s="38">
        <v>299.45</v>
      </c>
      <c r="CG7" s="38">
        <v>283.17</v>
      </c>
      <c r="CH7" s="38">
        <v>263.76</v>
      </c>
      <c r="CI7" s="38">
        <v>274.35000000000002</v>
      </c>
      <c r="CJ7" s="38">
        <v>273.52</v>
      </c>
      <c r="CK7" s="38">
        <v>274.99</v>
      </c>
      <c r="CL7" s="38">
        <v>253.04</v>
      </c>
      <c r="CM7" s="38">
        <v>43.45</v>
      </c>
      <c r="CN7" s="38">
        <v>43.45</v>
      </c>
      <c r="CO7" s="38">
        <v>43.45</v>
      </c>
      <c r="CP7" s="38">
        <v>43.45</v>
      </c>
      <c r="CQ7" s="38">
        <v>43.45</v>
      </c>
      <c r="CR7" s="38">
        <v>60.65</v>
      </c>
      <c r="CS7" s="38">
        <v>51.75</v>
      </c>
      <c r="CT7" s="38">
        <v>50.68</v>
      </c>
      <c r="CU7" s="38">
        <v>50.14</v>
      </c>
      <c r="CV7" s="38">
        <v>54.83</v>
      </c>
      <c r="CW7" s="38">
        <v>54.84</v>
      </c>
      <c r="CX7" s="38">
        <v>78.63</v>
      </c>
      <c r="CY7" s="38">
        <v>79.45</v>
      </c>
      <c r="CZ7" s="38">
        <v>79.59</v>
      </c>
      <c r="DA7" s="38">
        <v>79.94</v>
      </c>
      <c r="DB7" s="38">
        <v>80.739999999999995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2022-02-22T07:34:53Z</cp:lastPrinted>
  <dcterms:created xsi:type="dcterms:W3CDTF">2021-12-03T08:02:41Z</dcterms:created>
  <dcterms:modified xsi:type="dcterms:W3CDTF">2022-02-22T07:35:13Z</dcterms:modified>
  <cp:category/>
</cp:coreProperties>
</file>