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0.3\共有フォルダ\環境水道課\環境下水道課\★経営比較分析表◆H27年度から\2021◆令和２年度決算「経営比較分析表」の分析等について\2022.2.22修正提出\"/>
    </mc:Choice>
  </mc:AlternateContent>
  <workbookProtection workbookAlgorithmName="SHA-512" workbookHashValue="Oys4uqaXGPGwQjZbJXh9XbnU6bsS6sZK/XP+pKCTyLwHos1ps8aMkVNSboxWYeZhlhtFzPgCazlk/GhnrZR5IQ==" workbookSaltValue="M32SGuIqFVdWgZlejZ60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<sst xmlns="http://schemas.openxmlformats.org/spreadsheetml/2006/main" count="236" uniqueCount="119">
  <si>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</si>
  <si>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</si>
  <si>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</si>
  <si>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</si>
  <si>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</si>
  <si>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</si>
  <si>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</si>
  <si>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</si>
  <si>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</si>
  <si>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</si>
  <si>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</si>
  <si>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</si>
  <si>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</si>
  <si>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</si>
  <si>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</si>
  <si>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</si>
  <si>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</si>
  <si>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</si>
  <si>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</si>
  <si>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</si>
  <si>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</si>
  <si>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</si>
  <si>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</si>
  <si>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</si>
  <si>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</si>
  <si>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</si>
  <si>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</si>
  <si>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</si>
  <si>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</si>
  <si>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</si>
  <si>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</si>
  <si>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</si>
  <si>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</si>
  <si>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</si>
  <si>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</si>
  <si>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</si>
  <si>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</si>
  <si>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</si>
  <si>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</si>
  <si>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</si>
  <si>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</si>
  <si>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</si>
  <si>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</si>
  <si>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</si>
  <si>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</si>
  <si>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</si>
  <si>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</si>
  <si>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</si>
  <si>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</si>
  <si>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</si>
  <si>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</si>
  <si>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</si>
  <si>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</si>
  <si>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</si>
  <si>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</si>
  <si>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</si>
  <si>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</si>
  <si>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</si>
  <si>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</si>
  <si>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</si>
  <si>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</si>
  <si>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</si>
  <si>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</si>
  <si>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</si>
  <si>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</si>
  <si>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</si>
  <si>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</si>
  <si>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</si>
  <si>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</si>
  <si>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</si>
  <si>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</si>
  <si>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</si>
  <si>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</si>
  <si>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</si>
  <si>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</si>
  <si>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</si>
  <si>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</si>
  <si>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</si>
  <si>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</si>
  <si>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</si>
  <si>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</si>
  <si>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</si>
  <si>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</si>
  <si>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</si>
  <si>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</si>
  <si>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</si>
  <si>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</si>
  <si>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</si>
  <si>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</si>
  <si>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</si>
  <si>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</si>
  <si>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</si>
  <si>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</si>
  <si>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</si>
  <si>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</si>
  <si>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</si>
  <si>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</si>
  <si>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</si>
  <si>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</si>
  <si>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</si>
  <si>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</si>
  <si>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</si>
  <si>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</si>
  <si>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</si>
  <si>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</si>
  <si>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</si>
  <si>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</si>
  <si>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</si>
  <si>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</si>
  <si>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</si>
  <si>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</si>
  <si>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</si>
  <si>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</si>
  <si>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</si>
  <si>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</si>
  <si>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</si>
  <si>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平成12年より整備を開始しており、管渠等の老朽化はまだ深刻ではないものの、処理施設の修繕が今後見込まれるので、効率的な管理運営に配慮が必要である。</t>
    <rPh sb="27" eb="29">
      <t>シンコク</t>
    </rPh>
    <rPh sb="37" eb="39">
      <t>ショリ</t>
    </rPh>
    <rPh sb="39" eb="41">
      <t>シセツ</t>
    </rPh>
    <rPh sb="42" eb="44">
      <t>シュウゼン</t>
    </rPh>
    <rPh sb="45" eb="47">
      <t>コンゴ</t>
    </rPh>
    <rPh sb="47" eb="49">
      <t>ミコ</t>
    </rPh>
    <rPh sb="55" eb="58">
      <t>コウリツテキ</t>
    </rPh>
    <rPh sb="59" eb="61">
      <t>カンリ</t>
    </rPh>
    <rPh sb="61" eb="63">
      <t>ウンエイ</t>
    </rPh>
    <rPh sb="64" eb="66">
      <t>ハイリョ</t>
    </rPh>
    <rPh sb="67" eb="69">
      <t>ヒツヨウ</t>
    </rPh>
    <phoneticPr fontId="4"/>
  </si>
  <si>
    <t>全体を見てみると、問題点は使用料に関することが多くなっている。使用料を見直すことによって経費回収率を改善させ、また、新規加入者を増やすことで、施設利用率や水洗化率等の改善を行っていきたい。</t>
    <phoneticPr fontId="4"/>
  </si>
  <si>
    <t xml:space="preserve">①令和2年度の収益的収支比率は97.54％であり赤字となっている。使用料以外の収入（一般会計繰入金）に依存しているため、料金の見直しも含め経営改善を図っていく。また、昨年度より収益的収支比率が減少しているのは公営企業会計移行に伴う委託料の支払いが原因であり一時的なものである。
⑤経費回収率は73.94％であるが、使用料以外（一般会計繰入金）から賄っているのが現状である。使用料が適切であるか見直す必要がある。
⑥汚水処理原価は、平均値よりやや高い状況である。そのため、新規で整備した区画での加入促進と大規模事業者の加入促進を図り汚水処理原価を低くする必要がある。
⑦施設利用率は、受益者が市街地では家と家が密集して下水道管を布設できないところや郊外では家から下水道の管渠まで距離があり経費が高くなり、接続が伸びない為、類似平均値を大きく下回っている。処理施設の利用状況や規模を縮減する必要がある。
⑧水洗化率は整備中の事業であるため、平均値と比べると低い水準となっているが、年々微増している。今後も普及拡大に向けた広報等を行う。
</t>
    <rPh sb="7" eb="10">
      <t>シュウエキテキ</t>
    </rPh>
    <rPh sb="33" eb="36">
      <t>シヨウリョウ</t>
    </rPh>
    <rPh sb="36" eb="38">
      <t>イガイ</t>
    </rPh>
    <rPh sb="39" eb="41">
      <t>シュウニュウ</t>
    </rPh>
    <rPh sb="42" eb="44">
      <t>イッパン</t>
    </rPh>
    <rPh sb="44" eb="46">
      <t>カイケイ</t>
    </rPh>
    <rPh sb="46" eb="48">
      <t>クリイレ</t>
    </rPh>
    <rPh sb="48" eb="49">
      <t>キン</t>
    </rPh>
    <rPh sb="51" eb="53">
      <t>イゾン</t>
    </rPh>
    <rPh sb="60" eb="62">
      <t>リョウキン</t>
    </rPh>
    <rPh sb="63" eb="65">
      <t>ミナオ</t>
    </rPh>
    <rPh sb="67" eb="68">
      <t>フク</t>
    </rPh>
    <rPh sb="69" eb="71">
      <t>ケイエイ</t>
    </rPh>
    <rPh sb="71" eb="73">
      <t>カイゼン</t>
    </rPh>
    <rPh sb="74" eb="75">
      <t>ハカ</t>
    </rPh>
    <rPh sb="165" eb="167">
      <t>イッパン</t>
    </rPh>
    <rPh sb="167" eb="169">
      <t>カイケイ</t>
    </rPh>
    <rPh sb="169" eb="171">
      <t>クリイレ</t>
    </rPh>
    <rPh sb="171" eb="172">
      <t>キン</t>
    </rPh>
    <rPh sb="218" eb="221">
      <t>ヘイキンチ</t>
    </rPh>
    <rPh sb="225" eb="226">
      <t>タカ</t>
    </rPh>
    <rPh sb="227" eb="229">
      <t>ジョウキョウ</t>
    </rPh>
    <rPh sb="238" eb="240">
      <t>シンキ</t>
    </rPh>
    <rPh sb="241" eb="243">
      <t>セイビ</t>
    </rPh>
    <rPh sb="245" eb="247">
      <t>クカク</t>
    </rPh>
    <rPh sb="249" eb="253">
      <t>カニュウソクシン</t>
    </rPh>
    <rPh sb="254" eb="257">
      <t>ダイキボ</t>
    </rPh>
    <rPh sb="257" eb="260">
      <t>ジギョウシャ</t>
    </rPh>
    <rPh sb="261" eb="263">
      <t>カニュウ</t>
    </rPh>
    <rPh sb="263" eb="265">
      <t>ソクシン</t>
    </rPh>
    <rPh sb="266" eb="267">
      <t>ハカ</t>
    </rPh>
    <rPh sb="268" eb="270">
      <t>オスイ</t>
    </rPh>
    <rPh sb="270" eb="272">
      <t>ショリ</t>
    </rPh>
    <rPh sb="272" eb="274">
      <t>ゲンカ</t>
    </rPh>
    <rPh sb="275" eb="276">
      <t>ヒク</t>
    </rPh>
    <rPh sb="279" eb="281">
      <t>ヒツヨウ</t>
    </rPh>
    <rPh sb="299" eb="302">
      <t>シガイチ</t>
    </rPh>
    <rPh sb="304" eb="305">
      <t>イエ</t>
    </rPh>
    <rPh sb="306" eb="307">
      <t>イエ</t>
    </rPh>
    <rPh sb="308" eb="310">
      <t>ミッシュウ</t>
    </rPh>
    <rPh sb="312" eb="315">
      <t>ゲスイドウ</t>
    </rPh>
    <rPh sb="315" eb="316">
      <t>カン</t>
    </rPh>
    <rPh sb="317" eb="319">
      <t>フセツ</t>
    </rPh>
    <rPh sb="327" eb="329">
      <t>コウガイ</t>
    </rPh>
    <rPh sb="331" eb="332">
      <t>イエ</t>
    </rPh>
    <rPh sb="334" eb="337">
      <t>ゲスイドウ</t>
    </rPh>
    <rPh sb="338" eb="340">
      <t>カンキョ</t>
    </rPh>
    <rPh sb="342" eb="344">
      <t>キョリ</t>
    </rPh>
    <rPh sb="347" eb="349">
      <t>ケイヒ</t>
    </rPh>
    <rPh sb="350" eb="351">
      <t>タカ</t>
    </rPh>
    <rPh sb="355" eb="357">
      <t>セツゾク</t>
    </rPh>
    <rPh sb="358" eb="359">
      <t>ノ</t>
    </rPh>
    <rPh sb="362" eb="363">
      <t>タメ</t>
    </rPh>
    <rPh sb="364" eb="366">
      <t>ルイジ</t>
    </rPh>
    <rPh sb="393" eb="395">
      <t>シュクゲン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</si>
</sst>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47-4EFD-AD9A-91D85DD616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0.56999999999999995</c:v>
                </c:pt>
                <c:pt idx="3" formatCode="#,##0.00;&quot;△&quot;#,##0.00">
                  <c:v>0</c:v>
                </c:pt>
                <c:pt idx="4">
                  <c:v>0.32</c:v>
                </c:pt>
              </c:numCache>
            </c:numRef>
          </c:val>
          <c:smooth val="0"/>
          <c:extLst>
            <c:ext xmlns:c16="http://schemas.microsoft.com/office/drawing/2014/chart" uri="{C3380CC4-5D6E-409C-BE32-E72D297353CC}">
              <c16:uniqueId val="{00000001-3747-4EFD-AD9A-91D85DD616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28.17</c:v>
                </c:pt>
                <c:pt idx="1">
                  <c:v>28.17</c:v>
                </c:pt>
                <c:pt idx="2">
                  <c:v>28.17</c:v>
                </c:pt>
                <c:pt idx="3">
                  <c:v>28.17</c:v>
                </c:pt>
                <c:pt idx="4">
                  <c:v>28.17</c:v>
                </c:pt>
              </c:numCache>
            </c:numRef>
          </c:val>
          <c:extLst>
            <c:ext xmlns:c16="http://schemas.microsoft.com/office/drawing/2014/chart" uri="{C3380CC4-5D6E-409C-BE32-E72D297353CC}">
              <c16:uniqueId val="{00000000-EA7B-48DF-AD60-554B1F7F13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36.97</c:v>
                </c:pt>
                <c:pt idx="3">
                  <c:v>39.51</c:v>
                </c:pt>
                <c:pt idx="4">
                  <c:v>49.47</c:v>
                </c:pt>
              </c:numCache>
            </c:numRef>
          </c:val>
          <c:smooth val="0"/>
          <c:extLst>
            <c:ext xmlns:c16="http://schemas.microsoft.com/office/drawing/2014/chart" uri="{C3380CC4-5D6E-409C-BE32-E72D297353CC}">
              <c16:uniqueId val="{00000001-EA7B-48DF-AD60-554B1F7F13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57.57</c:v>
                </c:pt>
                <c:pt idx="1">
                  <c:v>59.84</c:v>
                </c:pt>
                <c:pt idx="2">
                  <c:v>59.84</c:v>
                </c:pt>
                <c:pt idx="3">
                  <c:v>58.95</c:v>
                </c:pt>
                <c:pt idx="4">
                  <c:v>60.26</c:v>
                </c:pt>
              </c:numCache>
            </c:numRef>
          </c:val>
          <c:extLst>
            <c:ext xmlns:c16="http://schemas.microsoft.com/office/drawing/2014/chart" uri="{C3380CC4-5D6E-409C-BE32-E72D297353CC}">
              <c16:uniqueId val="{00000000-A31A-4468-967B-C05AECEC65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67.12</c:v>
                </c:pt>
                <c:pt idx="3">
                  <c:v>61.03</c:v>
                </c:pt>
                <c:pt idx="4">
                  <c:v>82.06</c:v>
                </c:pt>
              </c:numCache>
            </c:numRef>
          </c:val>
          <c:smooth val="0"/>
          <c:extLst>
            <c:ext xmlns:c16="http://schemas.microsoft.com/office/drawing/2014/chart" uri="{C3380CC4-5D6E-409C-BE32-E72D297353CC}">
              <c16:uniqueId val="{00000001-A31A-4468-967B-C05AECEC65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81.05</c:v>
                </c:pt>
                <c:pt idx="1">
                  <c:v>59.4</c:v>
                </c:pt>
                <c:pt idx="2">
                  <c:v>55.58</c:v>
                </c:pt>
                <c:pt idx="3">
                  <c:v>99.49</c:v>
                </c:pt>
                <c:pt idx="4">
                  <c:v>97.54</c:v>
                </c:pt>
              </c:numCache>
            </c:numRef>
          </c:val>
          <c:extLst>
            <c:ext xmlns:c16="http://schemas.microsoft.com/office/drawing/2014/chart" uri="{C3380CC4-5D6E-409C-BE32-E72D297353CC}">
              <c16:uniqueId val="{00000000-2C4A-4B28-A2C4-4680E20129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A-4B28-A2C4-4680E20129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DE-41E4-8EAA-399B05E31F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DE-41E4-8EAA-399B05E31F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B-49EA-84AE-9318768E7D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B-49EA-84AE-9318768E7D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E8-402B-B566-510F1FF66F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8-402B-B566-510F1FF66F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A9-4539-A70D-4C36CC6DE0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9-4539-A70D-4C36CC6DE0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1679.66</c:v>
                </c:pt>
                <c:pt idx="1">
                  <c:v>1606.46</c:v>
                </c:pt>
                <c:pt idx="2">
                  <c:v>1496.56</c:v>
                </c:pt>
                <c:pt idx="3" formatCode="#,##0.00;&quot;△&quot;#,##0.00">
                  <c:v>0</c:v>
                </c:pt>
                <c:pt idx="4" formatCode="#,##0.00;&quot;△&quot;#,##0.00">
                  <c:v>0</c:v>
                </c:pt>
              </c:numCache>
            </c:numRef>
          </c:val>
          <c:extLst>
            <c:ext xmlns:c16="http://schemas.microsoft.com/office/drawing/2014/chart" uri="{C3380CC4-5D6E-409C-BE32-E72D297353CC}">
              <c16:uniqueId val="{00000000-983C-422B-B505-DDDA5757B1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1689.65</c:v>
                </c:pt>
                <c:pt idx="3">
                  <c:v>808.77</c:v>
                </c:pt>
                <c:pt idx="4">
                  <c:v>1245.0999999999999</c:v>
                </c:pt>
              </c:numCache>
            </c:numRef>
          </c:val>
          <c:smooth val="0"/>
          <c:extLst>
            <c:ext xmlns:c16="http://schemas.microsoft.com/office/drawing/2014/chart" uri="{C3380CC4-5D6E-409C-BE32-E72D297353CC}">
              <c16:uniqueId val="{00000001-983C-422B-B505-DDDA5757B1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48.98</c:v>
                </c:pt>
                <c:pt idx="1">
                  <c:v>40.85</c:v>
                </c:pt>
                <c:pt idx="2">
                  <c:v>41.23</c:v>
                </c:pt>
                <c:pt idx="3">
                  <c:v>86.37</c:v>
                </c:pt>
                <c:pt idx="4">
                  <c:v>73.94</c:v>
                </c:pt>
              </c:numCache>
            </c:numRef>
          </c:val>
          <c:extLst>
            <c:ext xmlns:c16="http://schemas.microsoft.com/office/drawing/2014/chart" uri="{C3380CC4-5D6E-409C-BE32-E72D297353CC}">
              <c16:uniqueId val="{00000000-6B67-46CC-AE13-C1B8CEBBA8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58.12</c:v>
                </c:pt>
                <c:pt idx="3">
                  <c:v>48.2</c:v>
                </c:pt>
                <c:pt idx="4">
                  <c:v>79.77</c:v>
                </c:pt>
              </c:numCache>
            </c:numRef>
          </c:val>
          <c:smooth val="0"/>
          <c:extLst>
            <c:ext xmlns:c16="http://schemas.microsoft.com/office/drawing/2014/chart" uri="{C3380CC4-5D6E-409C-BE32-E72D297353CC}">
              <c16:uniqueId val="{00000001-6B67-46CC-AE13-C1B8CEBBA8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322.89999999999998</c:v>
                </c:pt>
                <c:pt idx="1">
                  <c:v>387.06</c:v>
                </c:pt>
                <c:pt idx="2">
                  <c:v>386.26</c:v>
                </c:pt>
                <c:pt idx="3">
                  <c:v>187.19</c:v>
                </c:pt>
                <c:pt idx="4">
                  <c:v>222.15</c:v>
                </c:pt>
              </c:numCache>
            </c:numRef>
          </c:val>
          <c:extLst>
            <c:ext xmlns:c16="http://schemas.microsoft.com/office/drawing/2014/chart" uri="{C3380CC4-5D6E-409C-BE32-E72D297353CC}">
              <c16:uniqueId val="{00000000-5D5B-4487-A940-1729975C63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304.98</c:v>
                </c:pt>
                <c:pt idx="3">
                  <c:v>345.96</c:v>
                </c:pt>
                <c:pt idx="4">
                  <c:v>214.56</c:v>
                </c:pt>
              </c:numCache>
            </c:numRef>
          </c:val>
          <c:smooth val="0"/>
          <c:extLst>
            <c:ext xmlns:c16="http://schemas.microsoft.com/office/drawing/2014/chart" uri="{C3380CC4-5D6E-409C-BE32-E72D297353CC}">
              <c16:uniqueId val="{00000001-5D5B-4487-A940-1729975C63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佐賀県　嬉野市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25677</v>
      </c>
      <c r="AM8" s="75"/>
      <c r="AN8" s="75"/>
      <c r="AO8" s="75"/>
      <c r="AP8" s="75"/>
      <c r="AQ8" s="75"/>
      <c r="AR8" s="75"/>
      <c r="AS8" s="75"/>
      <c r="AT8" s="74">
        <f>データ!T6</f>
        <v>126.41</v>
      </c>
      <c r="AU8" s="74"/>
      <c r="AV8" s="74"/>
      <c r="AW8" s="74"/>
      <c r="AX8" s="74"/>
      <c r="AY8" s="74"/>
      <c r="AZ8" s="74"/>
      <c r="BA8" s="74"/>
      <c r="BB8" s="74">
        <f>データ!U6</f>
        <v>203.12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28.24</v>
      </c>
      <c r="Q10" s="74"/>
      <c r="R10" s="74"/>
      <c r="S10" s="74"/>
      <c r="T10" s="74"/>
      <c r="U10" s="74"/>
      <c r="V10" s="74"/>
      <c r="W10" s="74">
        <f>データ!Q6</f>
        <v>83.53</v>
      </c>
      <c r="X10" s="74"/>
      <c r="Y10" s="74"/>
      <c r="Z10" s="74"/>
      <c r="AA10" s="74"/>
      <c r="AB10" s="74"/>
      <c r="AC10" s="74"/>
      <c r="AD10" s="75">
        <f>データ!R6</f>
        <v>2970</v>
      </c>
      <c r="AE10" s="75"/>
      <c r="AF10" s="75"/>
      <c r="AG10" s="75"/>
      <c r="AH10" s="75"/>
      <c r="AI10" s="75"/>
      <c r="AJ10" s="75"/>
      <c r="AK10" s="2"/>
      <c r="AL10" s="75">
        <f>データ!V6</f>
        <v>7200</v>
      </c>
      <c r="AM10" s="75"/>
      <c r="AN10" s="75"/>
      <c r="AO10" s="75"/>
      <c r="AP10" s="75"/>
      <c r="AQ10" s="75"/>
      <c r="AR10" s="75"/>
      <c r="AS10" s="75"/>
      <c r="AT10" s="74">
        <f>データ!W6</f>
        <v>3.07</v>
      </c>
      <c r="AU10" s="74"/>
      <c r="AV10" s="74"/>
      <c r="AW10" s="74"/>
      <c r="AX10" s="74"/>
      <c r="AY10" s="74"/>
      <c r="AZ10" s="74"/>
      <c r="BA10" s="74"/>
      <c r="BB10" s="74">
        <f>データ!X6</f>
        <v>2345.2800000000002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3hnrOp/ESr6869XycA3C5q7WyTSf0MSgxnCe1QsuyzTVbD91bFhXhHLBUzUqqzv1LntF+1ONpeM1Vmg4Lr2uNA==" saltValue="xbxw+3aZLR3/Vnt4xdno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412091</v>
      </c>
      <c r="D6" s="33">
        <f t="shared" si="3"/>
        <v>47</v>
      </c>
      <c r="E6" s="33">
        <f t="shared" si="3"/>
        <v>17</v>
      </c>
      <c r="F6" s="33">
        <f t="shared" si="3"/>
        <v>1</v>
      </c>
      <c r="G6" s="33">
        <f t="shared" si="3"/>
        <v>0</v>
      </c>
      <c r="H6" s="33" t="str">
        <f t="shared" si="3"/>
        <v>佐賀県　嬉野市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28.24</v>
      </c>
      <c r="Q6" s="34">
        <f t="shared" si="3"/>
        <v>83.53</v>
      </c>
      <c r="R6" s="34">
        <f t="shared" si="3"/>
        <v>2970</v>
      </c>
      <c r="S6" s="34">
        <f t="shared" si="3"/>
        <v>25677</v>
      </c>
      <c r="T6" s="34">
        <f t="shared" si="3"/>
        <v>126.41</v>
      </c>
      <c r="U6" s="34">
        <f t="shared" si="3"/>
        <v>203.12</v>
      </c>
      <c r="V6" s="34">
        <f t="shared" si="3"/>
        <v>7200</v>
      </c>
      <c r="W6" s="34">
        <f t="shared" si="3"/>
        <v>3.07</v>
      </c>
      <c r="X6" s="34">
        <f t="shared" si="3"/>
        <v>2345.2800000000002</v>
      </c>
      <c r="Y6" s="35">
        <f>IF(Y7="",NA(),Y7)</f>
        <v>81.05</v>
      </c>
      <c r="Z6" s="35">
        <f t="shared" ref="Z6:AH6" si="4">IF(Z7="",NA(),Z7)</f>
        <v>59.4</v>
      </c>
      <c r="AA6" s="35">
        <f t="shared" si="4"/>
        <v>55.58</v>
      </c>
      <c r="AB6" s="35">
        <f t="shared" si="4"/>
        <v>99.49</v>
      </c>
      <c r="AC6" s="35">
        <f t="shared" si="4"/>
        <v>97.54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1679.66</v>
      </c>
      <c r="BG6" s="35">
        <f t="shared" ref="BG6:BO6" si="7">IF(BG7="",NA(),BG7)</f>
        <v>1606.46</v>
      </c>
      <c r="BH6" s="35">
        <f t="shared" si="7"/>
        <v>1496.56</v>
      </c>
      <c r="BI6" s="34">
        <f t="shared" si="7"/>
        <v>0</v>
      </c>
      <c r="BJ6" s="34">
        <f t="shared" si="7"/>
        <v>0</v>
      </c>
      <c r="BK6" s="35">
        <f t="shared" si="7"/>
        <v>1193.49</v>
      </c>
      <c r="BL6" s="35">
        <f t="shared" si="7"/>
        <v>876.19</v>
      </c>
      <c r="BM6" s="35">
        <f t="shared" si="7"/>
        <v>1689.65</v>
      </c>
      <c r="BN6" s="35">
        <f t="shared" si="7"/>
        <v>808.77</v>
      </c>
      <c r="BO6" s="35">
        <f t="shared" si="7"/>
        <v>1245.0999999999999</v>
      </c>
      <c r="BP6" s="34" t="str">
        <f>IF(BP7="","",IF(BP7="-","【-】","【"&amp;SUBSTITUTE(TEXT(BP7,"#,##0.00"),"-","△")&amp;"】"))</f>
        <v>【705.21】</v>
      </c>
      <c r="BQ6" s="35">
        <f>IF(BQ7="",NA(),BQ7)</f>
        <v>48.98</v>
      </c>
      <c r="BR6" s="35">
        <f t="shared" ref="BR6:BZ6" si="8">IF(BR7="",NA(),BR7)</f>
        <v>40.85</v>
      </c>
      <c r="BS6" s="35">
        <f t="shared" si="8"/>
        <v>41.23</v>
      </c>
      <c r="BT6" s="35">
        <f t="shared" si="8"/>
        <v>86.37</v>
      </c>
      <c r="BU6" s="35">
        <f t="shared" si="8"/>
        <v>73.94</v>
      </c>
      <c r="BV6" s="35">
        <f t="shared" si="8"/>
        <v>65.569999999999993</v>
      </c>
      <c r="BW6" s="35">
        <f t="shared" si="8"/>
        <v>75.7</v>
      </c>
      <c r="BX6" s="35">
        <f t="shared" si="8"/>
        <v>58.12</v>
      </c>
      <c r="BY6" s="35">
        <f t="shared" si="8"/>
        <v>48.2</v>
      </c>
      <c r="BZ6" s="35">
        <f t="shared" si="8"/>
        <v>79.77</v>
      </c>
      <c r="CA6" s="34" t="str">
        <f>IF(CA7="","",IF(CA7="-","【-】","【"&amp;SUBSTITUTE(TEXT(CA7,"#,##0.00"),"-","△")&amp;"】"))</f>
        <v>【98.96】</v>
      </c>
      <c r="CB6" s="35">
        <f>IF(CB7="",NA(),CB7)</f>
        <v>322.89999999999998</v>
      </c>
      <c r="CC6" s="35">
        <f t="shared" ref="CC6:CK6" si="9">IF(CC7="",NA(),CC7)</f>
        <v>387.06</v>
      </c>
      <c r="CD6" s="35">
        <f t="shared" si="9"/>
        <v>386.26</v>
      </c>
      <c r="CE6" s="35">
        <f t="shared" si="9"/>
        <v>187.19</v>
      </c>
      <c r="CF6" s="35">
        <f t="shared" si="9"/>
        <v>222.15</v>
      </c>
      <c r="CG6" s="35">
        <f t="shared" si="9"/>
        <v>263.04000000000002</v>
      </c>
      <c r="CH6" s="35">
        <f t="shared" si="9"/>
        <v>230.04</v>
      </c>
      <c r="CI6" s="35">
        <f t="shared" si="9"/>
        <v>304.98</v>
      </c>
      <c r="CJ6" s="35">
        <f t="shared" si="9"/>
        <v>345.96</v>
      </c>
      <c r="CK6" s="35">
        <f t="shared" si="9"/>
        <v>214.56</v>
      </c>
      <c r="CL6" s="34" t="str">
        <f>IF(CL7="","",IF(CL7="-","【-】","【"&amp;SUBSTITUTE(TEXT(CL7,"#,##0.00"),"-","△")&amp;"】"))</f>
        <v>【134.52】</v>
      </c>
      <c r="CM6" s="35">
        <f>IF(CM7="",NA(),CM7)</f>
        <v>28.17</v>
      </c>
      <c r="CN6" s="35">
        <f t="shared" ref="CN6:CV6" si="10">IF(CN7="",NA(),CN7)</f>
        <v>28.17</v>
      </c>
      <c r="CO6" s="35">
        <f t="shared" si="10"/>
        <v>28.17</v>
      </c>
      <c r="CP6" s="35">
        <f t="shared" si="10"/>
        <v>28.17</v>
      </c>
      <c r="CQ6" s="35">
        <f t="shared" si="10"/>
        <v>28.17</v>
      </c>
      <c r="CR6" s="35">
        <f t="shared" si="10"/>
        <v>40.75</v>
      </c>
      <c r="CS6" s="35">
        <f t="shared" si="10"/>
        <v>42.4</v>
      </c>
      <c r="CT6" s="35">
        <f t="shared" si="10"/>
        <v>36.97</v>
      </c>
      <c r="CU6" s="35">
        <f t="shared" si="10"/>
        <v>39.51</v>
      </c>
      <c r="CV6" s="35">
        <f t="shared" si="10"/>
        <v>49.47</v>
      </c>
      <c r="CW6" s="34" t="str">
        <f>IF(CW7="","",IF(CW7="-","【-】","【"&amp;SUBSTITUTE(TEXT(CW7,"#,##0.00"),"-","△")&amp;"】"))</f>
        <v>【59.57】</v>
      </c>
      <c r="CX6" s="35">
        <f>IF(CX7="",NA(),CX7)</f>
        <v>57.57</v>
      </c>
      <c r="CY6" s="35">
        <f t="shared" ref="CY6:DG6" si="11">IF(CY7="",NA(),CY7)</f>
        <v>59.84</v>
      </c>
      <c r="CZ6" s="35">
        <f t="shared" si="11"/>
        <v>59.84</v>
      </c>
      <c r="DA6" s="35">
        <f t="shared" si="11"/>
        <v>58.95</v>
      </c>
      <c r="DB6" s="35">
        <f t="shared" si="11"/>
        <v>60.26</v>
      </c>
      <c r="DC6" s="35">
        <f t="shared" si="11"/>
        <v>64.97</v>
      </c>
      <c r="DD6" s="35">
        <f t="shared" si="11"/>
        <v>65.77</v>
      </c>
      <c r="DE6" s="35">
        <f t="shared" si="11"/>
        <v>67.12</v>
      </c>
      <c r="DF6" s="35">
        <f t="shared" si="11"/>
        <v>61.03</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0.56999999999999995</v>
      </c>
      <c r="EM6" s="34">
        <f t="shared" si="14"/>
        <v>0</v>
      </c>
      <c r="EN6" s="35">
        <f t="shared" si="14"/>
        <v>0.32</v>
      </c>
      <c r="EO6" s="34" t="str">
        <f>IF(EO7="","",IF(EO7="-","【-】","【"&amp;SUBSTITUTE(TEXT(EO7,"#,##0.00"),"-","△")&amp;"】"))</f>
        <v>【0.30】</v>
      </c>
    </row>
    <row r="7" spans="1:145" s="36" customFormat="1" x14ac:dyDescent="0.15">
      <c r="A7" s="28"/>
      <c r="B7" s="37">
        <v>2020</v>
      </c>
      <c r="C7" s="37">
        <v>412091</v>
      </c>
      <c r="D7" s="37">
        <v>47</v>
      </c>
      <c r="E7" s="37">
        <v>17</v>
      </c>
      <c r="F7" s="37">
        <v>1</v>
      </c>
      <c r="G7" s="37">
        <v>0</v>
      </c>
      <c r="H7" s="37" t="s">
        <v>98</v>
      </c>
      <c r="I7" s="37" t="s">
        <v>99</v>
      </c>
      <c r="J7" s="37" t="s">
        <v>100</v>
      </c>
      <c r="K7" s="37" t="s">
        <v>101</v>
      </c>
      <c r="L7" s="37" t="s">
        <v>102</v>
      </c>
      <c r="M7" s="37" t="s">
        <v>103</v>
      </c>
      <c r="N7" s="38" t="s">
        <v>104</v>
      </c>
      <c r="O7" s="38" t="s">
        <v>105</v>
      </c>
      <c r="P7" s="38">
        <v>28.24</v>
      </c>
      <c r="Q7" s="38">
        <v>83.53</v>
      </c>
      <c r="R7" s="38">
        <v>2970</v>
      </c>
      <c r="S7" s="38">
        <v>25677</v>
      </c>
      <c r="T7" s="38">
        <v>126.41</v>
      </c>
      <c r="U7" s="38">
        <v>203.12</v>
      </c>
      <c r="V7" s="38">
        <v>7200</v>
      </c>
      <c r="W7" s="38">
        <v>3.07</v>
      </c>
      <c r="X7" s="38">
        <v>2345.2800000000002</v>
      </c>
      <c r="Y7" s="38">
        <v>81.05</v>
      </c>
      <c r="Z7" s="38">
        <v>59.4</v>
      </c>
      <c r="AA7" s="38">
        <v>55.58</v>
      </c>
      <c r="AB7" s="38">
        <v>99.49</v>
      </c>
      <c r="AC7" s="38">
        <v>97.54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1679.66</v>
      </c>
      <c r="BG7" s="38">
        <v>1606.46</v>
      </c>
      <c r="BH7" s="38">
        <v>1496.56</v>
      </c>
      <c r="BI7" s="38">
        <v>0</v>
      </c>
      <c r="BJ7" s="38">
        <v>0</v>
      </c>
      <c r="BK7" s="38">
        <v>1193.49</v>
      </c>
      <c r="BL7" s="38">
        <v>876.19</v>
      </c>
      <c r="BM7" s="38">
        <v>1689.65</v>
      </c>
      <c r="BN7" s="38">
        <v>808.77</v>
      </c>
      <c r="BO7" s="38">
        <v>1245.0999999999999</v>
      </c>
      <c r="BP7" s="38">
        <v>705.21</v>
      </c>
      <c r="BQ7" s="38">
        <v>48.98</v>
      </c>
      <c r="BR7" s="38">
        <v>40.85</v>
      </c>
      <c r="BS7" s="38">
        <v>41.23</v>
      </c>
      <c r="BT7" s="38">
        <v>86.37</v>
      </c>
      <c r="BU7" s="38">
        <v>73.94</v>
      </c>
      <c r="BV7" s="38">
        <v>65.569999999999993</v>
      </c>
      <c r="BW7" s="38">
        <v>75.7</v>
      </c>
      <c r="BX7" s="38">
        <v>58.12</v>
      </c>
      <c r="BY7" s="38">
        <v>48.2</v>
      </c>
      <c r="BZ7" s="38">
        <v>79.77</v>
      </c>
      <c r="CA7" s="38">
        <v>98.96</v>
      </c>
      <c r="CB7" s="38">
        <v>322.89999999999998</v>
      </c>
      <c r="CC7" s="38">
        <v>387.06</v>
      </c>
      <c r="CD7" s="38">
        <v>386.26</v>
      </c>
      <c r="CE7" s="38">
        <v>187.19</v>
      </c>
      <c r="CF7" s="38">
        <v>222.15</v>
      </c>
      <c r="CG7" s="38">
        <v>263.04000000000002</v>
      </c>
      <c r="CH7" s="38">
        <v>230.04</v>
      </c>
      <c r="CI7" s="38">
        <v>304.98</v>
      </c>
      <c r="CJ7" s="38">
        <v>345.96</v>
      </c>
      <c r="CK7" s="38">
        <v>214.56</v>
      </c>
      <c r="CL7" s="38">
        <v>134.52000000000001</v>
      </c>
      <c r="CM7" s="38">
        <v>28.17</v>
      </c>
      <c r="CN7" s="38">
        <v>28.17</v>
      </c>
      <c r="CO7" s="38">
        <v>28.17</v>
      </c>
      <c r="CP7" s="38">
        <v>28.17</v>
      </c>
      <c r="CQ7" s="38">
        <v>28.17</v>
      </c>
      <c r="CR7" s="38">
        <v>40.75</v>
      </c>
      <c r="CS7" s="38">
        <v>42.4</v>
      </c>
      <c r="CT7" s="38">
        <v>36.97</v>
      </c>
      <c r="CU7" s="38">
        <v>39.51</v>
      </c>
      <c r="CV7" s="38">
        <v>49.47</v>
      </c>
      <c r="CW7" s="38">
        <v>59.57</v>
      </c>
      <c r="CX7" s="38">
        <v>57.57</v>
      </c>
      <c r="CY7" s="38">
        <v>59.84</v>
      </c>
      <c r="CZ7" s="38">
        <v>59.84</v>
      </c>
      <c r="DA7" s="38">
        <v>58.95</v>
      </c>
      <c r="DB7" s="38">
        <v>60.26</v>
      </c>
      <c r="DC7" s="38">
        <v>64.97</v>
      </c>
      <c r="DD7" s="38">
        <v>65.77</v>
      </c>
      <c r="DE7" s="38">
        <v>67.12</v>
      </c>
      <c r="DF7" s="38">
        <v>61.03</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0.56999999999999995</v>
      </c>
      <c r="EM7" s="38">
        <v>0</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2022-02-22T07:29:40Z</cp:lastPrinted>
  <dcterms:created xsi:type="dcterms:W3CDTF">2021-12-03T07:46:59Z</dcterms:created>
  <dcterms:modified xsi:type="dcterms:W3CDTF">2022-02-22T07:34:01Z</dcterms:modified>
  <cp:category/>
</cp:coreProperties>
</file>